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D_stavby\2020\ZS_ZS a MS_SJ\ZS Uvoz 55 - oprava kabinetu\Soutez\Vykazy vymer\Elektro\"/>
    </mc:Choice>
  </mc:AlternateContent>
  <bookViews>
    <workbookView xWindow="120" yWindow="15" windowWidth="18960" windowHeight="11325"/>
  </bookViews>
  <sheets>
    <sheet name="T1_HO" sheetId="5" r:id="rId1"/>
    <sheet name="T2_HO" sheetId="4" r:id="rId2"/>
  </sheets>
  <calcPr calcId="152511"/>
</workbook>
</file>

<file path=xl/calcChain.xml><?xml version="1.0" encoding="utf-8"?>
<calcChain xmlns="http://schemas.openxmlformats.org/spreadsheetml/2006/main">
  <c r="H18" i="5" l="1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D56" i="4"/>
  <c r="D59" i="4" s="1"/>
  <c r="D60" i="4" s="1"/>
  <c r="G14" i="5" s="1"/>
  <c r="H14" i="5" s="1"/>
  <c r="I42" i="4"/>
  <c r="D45" i="4" s="1"/>
  <c r="D48" i="4" s="1"/>
  <c r="D49" i="4" s="1"/>
  <c r="G13" i="5" s="1"/>
  <c r="H13" i="5" s="1"/>
  <c r="I31" i="4"/>
  <c r="I30" i="4"/>
  <c r="I29" i="4"/>
  <c r="I28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I32" i="4" l="1"/>
  <c r="D34" i="4" s="1"/>
  <c r="D37" i="4" s="1"/>
  <c r="D38" i="4" s="1"/>
  <c r="G11" i="5" s="1"/>
  <c r="I18" i="4"/>
  <c r="D20" i="4" s="1"/>
  <c r="D23" i="4" s="1"/>
  <c r="D24" i="4" s="1"/>
  <c r="G9" i="5" s="1"/>
  <c r="G20" i="5"/>
  <c r="I95" i="4"/>
  <c r="D97" i="4" s="1"/>
  <c r="D103" i="4" l="1"/>
  <c r="D104" i="4" s="1"/>
  <c r="G15" i="5"/>
  <c r="H9" i="5"/>
  <c r="G19" i="5"/>
  <c r="H19" i="5" s="1"/>
  <c r="H11" i="5"/>
  <c r="G12" i="5"/>
  <c r="H12" i="5" s="1"/>
  <c r="G10" i="5"/>
  <c r="H10" i="5" s="1"/>
  <c r="H20" i="5"/>
  <c r="G21" i="5" l="1"/>
  <c r="H21" i="5" s="1"/>
  <c r="G16" i="5"/>
  <c r="H16" i="5" s="1"/>
  <c r="H15" i="5"/>
  <c r="G17" i="5" l="1"/>
  <c r="H17" i="5" l="1"/>
  <c r="H22" i="5" s="1"/>
  <c r="G22" i="5"/>
  <c r="C24" i="5" s="1"/>
  <c r="D24" i="5" l="1"/>
  <c r="D25" i="5" s="1"/>
  <c r="C25" i="5"/>
  <c r="E25" i="5" s="1"/>
  <c r="E24" i="5"/>
</calcChain>
</file>

<file path=xl/sharedStrings.xml><?xml version="1.0" encoding="utf-8"?>
<sst xmlns="http://schemas.openxmlformats.org/spreadsheetml/2006/main" count="234" uniqueCount="132">
  <si>
    <r>
      <rPr>
        <sz val="8"/>
        <rFont val="Arial"/>
        <family val="2"/>
      </rPr>
      <t>Zpracováno programem firmy SELPO Broumy, tel. +420 603 525768</t>
    </r>
  </si>
  <si>
    <r>
      <rPr>
        <b/>
        <sz val="12"/>
        <rFont val="Arial"/>
        <family val="2"/>
      </rPr>
      <t xml:space="preserve">Nabídka číslo: </t>
    </r>
    <r>
      <rPr>
        <sz val="12"/>
        <rFont val="Arial"/>
        <family val="2"/>
      </rPr>
      <t xml:space="preserve">2007_2020
</t>
    </r>
    <r>
      <rPr>
        <b/>
        <sz val="12"/>
        <rFont val="Arial"/>
        <family val="2"/>
      </rPr>
      <t xml:space="preserve">Název: </t>
    </r>
    <r>
      <rPr>
        <sz val="12"/>
        <rFont val="Arial"/>
        <family val="2"/>
      </rPr>
      <t>Brno, ÚVOZ</t>
    </r>
  </si>
  <si>
    <r>
      <rPr>
        <b/>
        <sz val="8"/>
        <rFont val="Arial"/>
        <family val="2"/>
      </rPr>
      <t xml:space="preserve">Investor:  </t>
    </r>
    <r>
      <rPr>
        <sz val="8"/>
        <rFont val="Arial"/>
        <family val="2"/>
      </rPr>
      <t xml:space="preserve">SMB, MĚSTSKÁ ČÁST BRNO STŘED ,
</t>
    </r>
    <r>
      <rPr>
        <sz val="8"/>
        <rFont val="Arial"/>
        <family val="2"/>
      </rPr>
      <t>DOMINIKÁNKÁ 264/2, 60149 BRNO</t>
    </r>
  </si>
  <si>
    <r>
      <rPr>
        <b/>
        <sz val="12"/>
        <color rgb="FF0000FF"/>
        <rFont val="Arial"/>
        <family val="2"/>
      </rPr>
      <t>Rekapitulace</t>
    </r>
  </si>
  <si>
    <r>
      <rPr>
        <b/>
        <sz val="8"/>
        <rFont val="Arial"/>
        <family val="2"/>
      </rPr>
      <t>Kap.   Popis položky</t>
    </r>
  </si>
  <si>
    <r>
      <rPr>
        <b/>
        <sz val="8"/>
        <rFont val="Arial"/>
        <family val="2"/>
      </rPr>
      <t>Základ DPH</t>
    </r>
  </si>
  <si>
    <r>
      <rPr>
        <b/>
        <sz val="8"/>
        <rFont val="Arial"/>
        <family val="2"/>
      </rPr>
      <t>Základ 21,00%</t>
    </r>
  </si>
  <si>
    <r>
      <rPr>
        <b/>
        <sz val="8"/>
        <rFont val="Arial"/>
        <family val="2"/>
      </rPr>
      <t>A.</t>
    </r>
  </si>
  <si>
    <r>
      <rPr>
        <b/>
        <sz val="8"/>
        <rFont val="Arial"/>
        <family val="2"/>
      </rPr>
      <t xml:space="preserve">UPRAVENÉ ROZPOČTOVÉ NÁKLADY
</t>
    </r>
    <r>
      <rPr>
        <sz val="8"/>
        <rFont val="Arial"/>
        <family val="2"/>
      </rPr>
      <t>1.   C21M - Elektromontáže  -  MONTÁŽ</t>
    </r>
  </si>
  <si>
    <r>
      <rPr>
        <sz val="8"/>
        <rFont val="Arial"/>
        <family val="2"/>
      </rPr>
      <t>2.      Podíl přidružených výkonů 4,80% z C21M a navázaného materiálu</t>
    </r>
  </si>
  <si>
    <r>
      <rPr>
        <sz val="8"/>
        <rFont val="Arial"/>
        <family val="2"/>
      </rPr>
      <t>3.   C22M - Sdělovací, signal. a zabezpečovací zařízení  -  MONTÁŽ</t>
    </r>
  </si>
  <si>
    <r>
      <rPr>
        <sz val="8"/>
        <rFont val="Arial"/>
        <family val="2"/>
      </rPr>
      <t>4.      Podíl přidružených výkonů 4,80% z C22M a navázaného materiálu</t>
    </r>
  </si>
  <si>
    <r>
      <rPr>
        <sz val="8"/>
        <rFont val="Arial"/>
        <family val="2"/>
      </rPr>
      <t>5.   C801-3 - Stavební práce - výseky, kapsy, rýhy  -  MONTÁŽ</t>
    </r>
  </si>
  <si>
    <r>
      <rPr>
        <sz val="8"/>
        <rFont val="Arial"/>
        <family val="2"/>
      </rPr>
      <t>6.   Výchozí revize elektro  -  MONTÁŽ</t>
    </r>
  </si>
  <si>
    <r>
      <rPr>
        <sz val="8"/>
        <rFont val="Arial"/>
        <family val="2"/>
      </rPr>
      <t>7.   MATERIÁL</t>
    </r>
  </si>
  <si>
    <r>
      <rPr>
        <sz val="8"/>
        <rFont val="Arial"/>
        <family val="2"/>
      </rPr>
      <t>8.      Podružný materiál 5,00%</t>
    </r>
  </si>
  <si>
    <r>
      <rPr>
        <b/>
        <sz val="8"/>
        <rFont val="Arial"/>
        <family val="2"/>
      </rPr>
      <t>CELKEM URN</t>
    </r>
  </si>
  <si>
    <r>
      <rPr>
        <b/>
        <sz val="8"/>
        <rFont val="Arial"/>
        <family val="2"/>
      </rPr>
      <t>B.</t>
    </r>
  </si>
  <si>
    <r>
      <rPr>
        <b/>
        <sz val="8"/>
        <rFont val="Arial"/>
        <family val="2"/>
      </rPr>
      <t>VEDLEJŠÍ ROZPOČTOVÉ NÁKLADY</t>
    </r>
  </si>
  <si>
    <r>
      <rPr>
        <sz val="8"/>
        <rFont val="Arial"/>
        <family val="2"/>
      </rPr>
      <t>9.   GZS 2,50% z C21M a navázaného materiálu</t>
    </r>
  </si>
  <si>
    <r>
      <rPr>
        <sz val="8"/>
        <rFont val="Arial"/>
        <family val="2"/>
      </rPr>
      <t>10.   GZS 2,50% z C22M a navázaného materiálu</t>
    </r>
  </si>
  <si>
    <r>
      <rPr>
        <b/>
        <sz val="8"/>
        <rFont val="Arial"/>
        <family val="2"/>
      </rPr>
      <t>CELKEM VRN</t>
    </r>
  </si>
  <si>
    <r>
      <rPr>
        <b/>
        <sz val="8"/>
        <rFont val="Arial"/>
        <family val="2"/>
      </rPr>
      <t>Σ</t>
    </r>
  </si>
  <si>
    <r>
      <rPr>
        <b/>
        <sz val="8"/>
        <rFont val="Arial"/>
        <family val="2"/>
      </rPr>
      <t>REKAPITULACE CELKEM</t>
    </r>
  </si>
  <si>
    <r>
      <rPr>
        <b/>
        <sz val="9.5"/>
        <rFont val="Arial"/>
        <family val="2"/>
      </rPr>
      <t>Základ DPH (*)</t>
    </r>
  </si>
  <si>
    <r>
      <rPr>
        <b/>
        <sz val="9.5"/>
        <rFont val="Arial"/>
        <family val="2"/>
      </rPr>
      <t>DPH</t>
    </r>
  </si>
  <si>
    <r>
      <rPr>
        <b/>
        <sz val="9.5"/>
        <rFont val="Arial"/>
        <family val="2"/>
      </rPr>
      <t>Celkem s DPH</t>
    </r>
  </si>
  <si>
    <r>
      <rPr>
        <b/>
        <sz val="9.5"/>
        <rFont val="Arial"/>
        <family val="2"/>
      </rPr>
      <t>Sazba 21,00%</t>
    </r>
  </si>
  <si>
    <r>
      <rPr>
        <b/>
        <sz val="9.5"/>
        <rFont val="Arial"/>
        <family val="2"/>
      </rPr>
      <t>Celkem:</t>
    </r>
  </si>
  <si>
    <r>
      <rPr>
        <sz val="8"/>
        <rFont val="Arial"/>
        <family val="2"/>
      </rPr>
      <t>(*) byl upraven z důvodu zaokrouhlení</t>
    </r>
  </si>
  <si>
    <r>
      <rPr>
        <b/>
        <sz val="8"/>
        <rFont val="Arial"/>
        <family val="2"/>
      </rPr>
      <t>Poř.č.</t>
    </r>
  </si>
  <si>
    <r>
      <rPr>
        <b/>
        <sz val="8"/>
        <rFont val="Arial"/>
        <family val="2"/>
      </rPr>
      <t>Číslo pol.</t>
    </r>
  </si>
  <si>
    <r>
      <rPr>
        <b/>
        <sz val="8"/>
        <rFont val="Arial"/>
        <family val="2"/>
      </rPr>
      <t>Popis položky</t>
    </r>
  </si>
  <si>
    <r>
      <rPr>
        <b/>
        <sz val="8"/>
        <rFont val="Arial"/>
        <family val="2"/>
      </rPr>
      <t>Cena/jedn. [Kč]</t>
    </r>
  </si>
  <si>
    <r>
      <rPr>
        <b/>
        <sz val="8"/>
        <rFont val="Arial"/>
        <family val="2"/>
      </rPr>
      <t>Množství</t>
    </r>
  </si>
  <si>
    <r>
      <rPr>
        <b/>
        <sz val="8"/>
        <rFont val="Arial"/>
        <family val="2"/>
      </rPr>
      <t>Jedn.</t>
    </r>
  </si>
  <si>
    <r>
      <rPr>
        <b/>
        <sz val="8"/>
        <rFont val="Arial"/>
        <family val="2"/>
      </rPr>
      <t>Celkem [Kč]</t>
    </r>
  </si>
  <si>
    <r>
      <rPr>
        <sz val="8"/>
        <rFont val="Arial"/>
        <family val="2"/>
      </rPr>
      <t>231 33 24 - 2x25W svítidlo zářivkové stropní stavebnicové</t>
    </r>
  </si>
  <si>
    <r>
      <rPr>
        <sz val="8"/>
        <rFont val="Arial"/>
        <family val="2"/>
      </rPr>
      <t>ks</t>
    </r>
  </si>
  <si>
    <r>
      <rPr>
        <sz val="8"/>
        <rFont val="Arial"/>
        <family val="2"/>
      </rPr>
      <t>CYKY 3Ax1.5mm2 (CYKY 3O1.5) 750V (PO)</t>
    </r>
  </si>
  <si>
    <r>
      <rPr>
        <sz val="8"/>
        <rFont val="Arial"/>
        <family val="2"/>
      </rPr>
      <t>m</t>
    </r>
  </si>
  <si>
    <r>
      <rPr>
        <sz val="8"/>
        <rFont val="Arial"/>
        <family val="2"/>
      </rPr>
      <t>CYKY 3Cx1.5mm2 (CYKY 3J1.5) 750V (PO)</t>
    </r>
  </si>
  <si>
    <r>
      <rPr>
        <sz val="8"/>
        <rFont val="Arial"/>
        <family val="2"/>
      </rPr>
      <t>CYKY 3Cx2.5mm2 (CYKY 3J2.5) 750V (PO)</t>
    </r>
  </si>
  <si>
    <r>
      <rPr>
        <sz val="8"/>
        <rFont val="Arial"/>
        <family val="2"/>
      </rPr>
      <t>CYKY 5Cx1.5mm2 (CYKY 5J1.5) 750V (PO)</t>
    </r>
  </si>
  <si>
    <r>
      <rPr>
        <sz val="8"/>
        <rFont val="Arial"/>
        <family val="2"/>
      </rPr>
      <t>jistič 1-pól. nn /25A ve skříni</t>
    </r>
  </si>
  <si>
    <r>
      <rPr>
        <sz val="8"/>
        <rFont val="Arial"/>
        <family val="2"/>
      </rPr>
      <t>krabice odbočná s víčkem (1902, KO 68, KU 68) kruhová</t>
    </r>
  </si>
  <si>
    <r>
      <rPr>
        <sz val="8"/>
        <rFont val="Arial"/>
        <family val="2"/>
      </rPr>
      <t xml:space="preserve">bez zapojení
</t>
    </r>
    <r>
      <rPr>
        <sz val="8"/>
        <rFont val="Arial"/>
        <family val="2"/>
      </rPr>
      <t>krabice odbočná s víčkem (KO 97) kruhová bez zapojení</t>
    </r>
  </si>
  <si>
    <r>
      <rPr>
        <sz val="8"/>
        <rFont val="Arial"/>
        <family val="2"/>
      </rPr>
      <t>proudový chránič čtyřpólový nn do 25A ve skříni</t>
    </r>
  </si>
  <si>
    <r>
      <rPr>
        <sz val="8"/>
        <rFont val="Arial"/>
        <family val="2"/>
      </rPr>
      <t>proudový chránič dvoupólový nn do 25A bez krytu</t>
    </r>
  </si>
  <si>
    <r>
      <rPr>
        <sz val="8"/>
        <rFont val="Arial"/>
        <family val="2"/>
      </rPr>
      <t>spínač nástěnný prostředí obyčejné 1-pólový řazení 1</t>
    </r>
  </si>
  <si>
    <r>
      <rPr>
        <sz val="8"/>
        <rFont val="Arial"/>
        <family val="2"/>
      </rPr>
      <t>střídavý přepínač nástěnný prostředí obyčejné řazení 6</t>
    </r>
  </si>
  <si>
    <r>
      <rPr>
        <sz val="8"/>
        <rFont val="Arial"/>
        <family val="2"/>
      </rPr>
      <t>ukončení vodiče v rozvaděči vč. zapojení a koncovky do</t>
    </r>
  </si>
  <si>
    <r>
      <rPr>
        <sz val="8"/>
        <rFont val="Arial"/>
        <family val="2"/>
      </rPr>
      <t xml:space="preserve">2.5mm2
</t>
    </r>
    <r>
      <rPr>
        <sz val="8"/>
        <rFont val="Arial"/>
        <family val="2"/>
      </rPr>
      <t>zásuvka v krabici prostředí obyčejné 10/16A 250V 2P+Z</t>
    </r>
  </si>
  <si>
    <r>
      <rPr>
        <sz val="8"/>
        <rFont val="Arial"/>
        <family val="2"/>
      </rPr>
      <t>průběžná montáž</t>
    </r>
  </si>
  <si>
    <r>
      <rPr>
        <sz val="8"/>
        <rFont val="Arial"/>
        <family val="2"/>
      </rPr>
      <t>krabice KO 68 pod omítku</t>
    </r>
  </si>
  <si>
    <r>
      <rPr>
        <sz val="8"/>
        <rFont val="Arial"/>
        <family val="2"/>
      </rPr>
      <t>SYKFY 5x2x0.5mm (TR)</t>
    </r>
  </si>
  <si>
    <r>
      <rPr>
        <sz val="8"/>
        <rFont val="Arial"/>
        <family val="2"/>
      </rPr>
      <t>SYKFY 5x2x0.5mm na NIEDAX lištu</t>
    </r>
  </si>
  <si>
    <r>
      <rPr>
        <sz val="8"/>
        <rFont val="Arial"/>
        <family val="2"/>
      </rPr>
      <t>trubka KOPEX R=23mm volně/pod omítku</t>
    </r>
  </si>
  <si>
    <r>
      <rPr>
        <sz val="8"/>
        <rFont val="Arial"/>
        <family val="2"/>
      </rPr>
      <t>10.048.482</t>
    </r>
  </si>
  <si>
    <r>
      <rPr>
        <sz val="8"/>
        <rFont val="Arial"/>
        <family val="2"/>
      </rPr>
      <t>M</t>
    </r>
  </si>
  <si>
    <r>
      <rPr>
        <sz val="8"/>
        <rFont val="Arial"/>
        <family val="2"/>
      </rPr>
      <t>10.560.251</t>
    </r>
  </si>
  <si>
    <r>
      <rPr>
        <sz val="8"/>
        <rFont val="Arial"/>
        <family val="2"/>
      </rPr>
      <t>KS</t>
    </r>
  </si>
  <si>
    <r>
      <rPr>
        <sz val="8"/>
        <rFont val="Arial"/>
        <family val="2"/>
      </rPr>
      <t>11.088.045</t>
    </r>
  </si>
  <si>
    <r>
      <rPr>
        <sz val="8"/>
        <rFont val="Arial"/>
        <family val="2"/>
      </rPr>
      <t>11.016.129</t>
    </r>
  </si>
  <si>
    <r>
      <rPr>
        <sz val="8"/>
        <rFont val="Arial"/>
        <family val="2"/>
      </rPr>
      <t>11.016.131</t>
    </r>
  </si>
  <si>
    <r>
      <rPr>
        <sz val="8"/>
        <rFont val="Arial"/>
        <family val="2"/>
      </rPr>
      <t>10.935.899</t>
    </r>
  </si>
  <si>
    <r>
      <rPr>
        <sz val="8"/>
        <rFont val="Arial"/>
        <family val="2"/>
      </rPr>
      <t>10.061.372</t>
    </r>
  </si>
  <si>
    <r>
      <rPr>
        <sz val="8"/>
        <rFont val="Arial"/>
        <family val="2"/>
      </rPr>
      <t>10.079.370</t>
    </r>
  </si>
  <si>
    <r>
      <rPr>
        <sz val="8"/>
        <rFont val="Arial"/>
        <family val="2"/>
      </rPr>
      <t>10.079.363</t>
    </r>
  </si>
  <si>
    <r>
      <rPr>
        <sz val="8"/>
        <rFont val="Arial"/>
        <family val="2"/>
      </rPr>
      <t>10.081.221</t>
    </r>
  </si>
  <si>
    <r>
      <rPr>
        <sz val="8"/>
        <rFont val="Arial"/>
        <family val="2"/>
      </rPr>
      <t>10.028.675</t>
    </r>
  </si>
  <si>
    <r>
      <rPr>
        <sz val="8"/>
        <rFont val="Arial"/>
        <family val="2"/>
      </rPr>
      <t>10.081.305</t>
    </r>
  </si>
  <si>
    <r>
      <rPr>
        <sz val="8"/>
        <rFont val="Arial"/>
        <family val="2"/>
      </rPr>
      <t>10.032.601</t>
    </r>
  </si>
  <si>
    <r>
      <rPr>
        <sz val="8"/>
        <rFont val="Arial"/>
        <family val="2"/>
      </rPr>
      <t>10.075.828</t>
    </r>
  </si>
  <si>
    <r>
      <rPr>
        <sz val="8"/>
        <rFont val="Arial"/>
        <family val="2"/>
      </rPr>
      <t>10.075.236</t>
    </r>
  </si>
  <si>
    <r>
      <rPr>
        <sz val="8"/>
        <rFont val="Arial"/>
        <family val="2"/>
      </rPr>
      <t>10.075.230</t>
    </r>
  </si>
  <si>
    <r>
      <rPr>
        <sz val="8"/>
        <rFont val="Arial"/>
        <family val="2"/>
      </rPr>
      <t>10.076.323</t>
    </r>
  </si>
  <si>
    <r>
      <rPr>
        <sz val="8"/>
        <rFont val="Arial"/>
        <family val="2"/>
      </rPr>
      <t>10.071.453</t>
    </r>
  </si>
  <si>
    <r>
      <rPr>
        <sz val="8"/>
        <rFont val="Arial"/>
        <family val="2"/>
      </rPr>
      <t>10.029.285</t>
    </r>
  </si>
  <si>
    <r>
      <rPr>
        <sz val="8"/>
        <rFont val="Arial"/>
        <family val="2"/>
      </rPr>
      <t>10.071.831</t>
    </r>
  </si>
  <si>
    <r>
      <rPr>
        <sz val="8"/>
        <rFont val="Arial"/>
        <family val="2"/>
      </rPr>
      <t>10.152.907</t>
    </r>
  </si>
  <si>
    <r>
      <rPr>
        <sz val="8"/>
        <rFont val="Arial"/>
        <family val="2"/>
      </rPr>
      <t>11.360.042</t>
    </r>
  </si>
  <si>
    <r>
      <rPr>
        <sz val="8"/>
        <rFont val="Arial"/>
        <family val="2"/>
      </rPr>
      <t>10.079.558</t>
    </r>
  </si>
  <si>
    <t>Montáž celkem:</t>
  </si>
  <si>
    <t>Celkem za ceník:</t>
  </si>
  <si>
    <t>Cena:</t>
  </si>
  <si>
    <t>Základ DPH</t>
  </si>
  <si>
    <t>Základ 21,00%</t>
  </si>
  <si>
    <t>C21M - Elektromontáže</t>
  </si>
  <si>
    <t>C22M - Sdělovací, signal. a zabezpečovací zařízení</t>
  </si>
  <si>
    <t>C801-3 - Stavební práce - výseky, kapsy, rýhy</t>
  </si>
  <si>
    <t>97402-9121</t>
  </si>
  <si>
    <t>vysek.rýh kamen.do hl.30mm š.do 30mm</t>
  </si>
  <si>
    <t>m</t>
  </si>
  <si>
    <t>Výchozí revize elektro</t>
  </si>
  <si>
    <t>Celk.prohl.el.zař.a vyhot.zpr.do 250.tis.mont.pr.</t>
  </si>
  <si>
    <t>objem</t>
  </si>
  <si>
    <t>Materiály</t>
  </si>
  <si>
    <t>CYKY 3Ax1.5mm2 (CYKY 3O1.5)</t>
  </si>
  <si>
    <t>CYKY 3Cx1.5mm2 (CYKY 3J1.5)</t>
  </si>
  <si>
    <t>CYKY 3J2,5 (3Cx 2,5)</t>
  </si>
  <si>
    <t>CYKY 5Cx1.5mm2 (CYKY 5J1.5)</t>
  </si>
  <si>
    <t>Chránič 10B/1N/0,03-A OLI</t>
  </si>
  <si>
    <t>Chránič 25/4/0,03A LFN</t>
  </si>
  <si>
    <t>Jistič 10B/1 LTN</t>
  </si>
  <si>
    <t>Jistič 16B/1 LTN</t>
  </si>
  <si>
    <t>Konektor RJ45 UTP Cat.5e černý samořezný</t>
  </si>
  <si>
    <t>Krabice KPR 68  přístrojová hluboká</t>
  </si>
  <si>
    <t>Krabice KU 68-1901</t>
  </si>
  <si>
    <t>Krabice KU 68-1902</t>
  </si>
  <si>
    <t>Kryt TANGO 5014A-A100 B</t>
  </si>
  <si>
    <t>Lišta G-3L-MS-M3</t>
  </si>
  <si>
    <t>Maska 5014A-B1018 (1764-0-0182)</t>
  </si>
  <si>
    <t>rámeček 3901A-B10 B TANGO</t>
  </si>
  <si>
    <t>rámeček 3901A-B20 B TANGO</t>
  </si>
  <si>
    <t>rámeček 3901A-B30 B TANGO</t>
  </si>
  <si>
    <t>Sví.zář. SLIM 2x35W ALDP</t>
  </si>
  <si>
    <t>Svorka WAGO 273-101  5x0,75-1,5mm</t>
  </si>
  <si>
    <t>Svorka WAGO 273-102  4x1-2,5mm</t>
  </si>
  <si>
    <t>svorka WAGO 273-104</t>
  </si>
  <si>
    <t>Svorka WAGO 273-104  3x1-2,5mm</t>
  </si>
  <si>
    <t>Svorka WAGO 273-112  2x1-2,5mm</t>
  </si>
  <si>
    <t>Tělo ABB 3559-A21345 spínače č.1</t>
  </si>
  <si>
    <t>Tělo ABB 3559-A25345 spínače č.6</t>
  </si>
  <si>
    <t>Tělo ABB 3559-A52345 spínače č.6+6</t>
  </si>
  <si>
    <t>Trubka oheb.1425 pr.25 320N MONOFL drát</t>
  </si>
  <si>
    <t>UTP 4x2x0,5 cat.6 drát bal.305m SOLARIX</t>
  </si>
  <si>
    <t>Zásuvka TANGO 5519A-A02357 B</t>
  </si>
  <si>
    <t>prořez 5%</t>
  </si>
  <si>
    <t>Celkem:</t>
  </si>
  <si>
    <t>Zpracováno programem firmy SELPO Broumy, tel. +420 603 525768</t>
  </si>
  <si>
    <t xml:space="preserve">vypracoval: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</si>
</sst>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00000"/>
    <numFmt numFmtId="165" formatCode="#,##0.00\ &quot;Kč&quot;"/>
  </numFmts>
  <fonts count="17" x14ac:knownFonts="1">
    <font>
      <sz val="10"/>
      <color rgb="FF000000"/>
      <name val="Times New Roman"/>
      <charset val="204"/>
    </font>
    <font>
      <sz val="8"/>
      <name val="Arial"/>
    </font>
    <font>
      <b/>
      <sz val="12"/>
      <name val="Arial"/>
    </font>
    <font>
      <b/>
      <sz val="8"/>
      <name val="Arial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.5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2"/>
      <color rgb="FF0000FF"/>
      <name val="Arial"/>
      <family val="2"/>
    </font>
    <font>
      <b/>
      <sz val="9.5"/>
      <name val="Arial"/>
      <family val="2"/>
    </font>
    <font>
      <b/>
      <sz val="10"/>
      <color rgb="FF000000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/>
      <diagonal/>
    </border>
    <border>
      <left/>
      <right/>
      <top/>
      <bottom style="thin">
        <color rgb="FF7F7F7F"/>
      </bottom>
      <diagonal/>
    </border>
    <border>
      <left/>
      <right/>
      <top style="thin">
        <color rgb="FF7F7F7F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 applyFill="1" applyBorder="1" applyAlignment="1">
      <alignment horizontal="left" vertical="top"/>
    </xf>
    <xf numFmtId="0" fontId="0" fillId="0" borderId="2" xfId="0" applyFill="1" applyBorder="1" applyAlignment="1">
      <alignment horizontal="left" wrapText="1"/>
    </xf>
    <xf numFmtId="0" fontId="3" fillId="0" borderId="2" xfId="0" applyFont="1" applyFill="1" applyBorder="1" applyAlignment="1">
      <alignment horizontal="right" vertical="top" wrapText="1" indent="3"/>
    </xf>
    <xf numFmtId="0" fontId="3" fillId="0" borderId="3" xfId="0" applyFont="1" applyFill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right" vertical="center" indent="3" shrinkToFit="1"/>
    </xf>
    <xf numFmtId="0" fontId="0" fillId="0" borderId="0" xfId="0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right" vertical="top" indent="3" shrinkToFit="1"/>
    </xf>
    <xf numFmtId="4" fontId="4" fillId="0" borderId="0" xfId="0" applyNumberFormat="1" applyFont="1" applyFill="1" applyBorder="1" applyAlignment="1">
      <alignment horizontal="right" vertical="top" indent="3" shrinkToFit="1"/>
    </xf>
    <xf numFmtId="4" fontId="5" fillId="0" borderId="0" xfId="0" applyNumberFormat="1" applyFont="1" applyFill="1" applyBorder="1" applyAlignment="1">
      <alignment horizontal="right" vertical="top" indent="3" shrinkToFit="1"/>
    </xf>
    <xf numFmtId="0" fontId="3" fillId="0" borderId="0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 indent="3" shrinkToFit="1"/>
    </xf>
    <xf numFmtId="0" fontId="3" fillId="0" borderId="2" xfId="0" applyFont="1" applyFill="1" applyBorder="1" applyAlignment="1">
      <alignment horizontal="left" vertical="top" wrapText="1"/>
    </xf>
    <xf numFmtId="4" fontId="5" fillId="0" borderId="2" xfId="0" applyNumberFormat="1" applyFont="1" applyFill="1" applyBorder="1" applyAlignment="1">
      <alignment horizontal="right" vertical="top" indent="3" shrinkToFit="1"/>
    </xf>
    <xf numFmtId="0" fontId="6" fillId="0" borderId="1" xfId="0" applyFont="1" applyFill="1" applyBorder="1" applyAlignment="1">
      <alignment horizontal="right" vertical="top" wrapText="1" indent="1"/>
    </xf>
    <xf numFmtId="0" fontId="6" fillId="0" borderId="1" xfId="0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right" vertical="top" wrapText="1" indent="1"/>
    </xf>
    <xf numFmtId="0" fontId="3" fillId="0" borderId="4" xfId="0" applyFont="1" applyFill="1" applyBorder="1" applyAlignment="1">
      <alignment horizontal="left" vertical="top" wrapText="1"/>
    </xf>
    <xf numFmtId="1" fontId="4" fillId="0" borderId="5" xfId="0" applyNumberFormat="1" applyFont="1" applyFill="1" applyBorder="1" applyAlignment="1">
      <alignment horizontal="right" vertical="top" shrinkToFit="1"/>
    </xf>
    <xf numFmtId="1" fontId="4" fillId="0" borderId="5" xfId="0" applyNumberFormat="1" applyFont="1" applyFill="1" applyBorder="1" applyAlignment="1">
      <alignment horizontal="center" vertical="top" shrinkToFit="1"/>
    </xf>
    <xf numFmtId="2" fontId="4" fillId="0" borderId="5" xfId="0" applyNumberFormat="1" applyFont="1" applyFill="1" applyBorder="1" applyAlignment="1">
      <alignment horizontal="right" vertical="top" indent="1" shrinkToFit="1"/>
    </xf>
    <xf numFmtId="2" fontId="4" fillId="0" borderId="5" xfId="0" applyNumberFormat="1" applyFont="1" applyFill="1" applyBorder="1" applyAlignment="1">
      <alignment horizontal="right" vertical="top" shrinkToFit="1"/>
    </xf>
    <xf numFmtId="0" fontId="1" fillId="0" borderId="5" xfId="0" applyFont="1" applyFill="1" applyBorder="1" applyAlignment="1">
      <alignment horizontal="left" vertical="top" wrapText="1"/>
    </xf>
    <xf numFmtId="1" fontId="4" fillId="0" borderId="0" xfId="0" applyNumberFormat="1" applyFont="1" applyFill="1" applyBorder="1" applyAlignment="1">
      <alignment horizontal="right" vertical="top" shrinkToFit="1"/>
    </xf>
    <xf numFmtId="1" fontId="4" fillId="0" borderId="0" xfId="0" applyNumberFormat="1" applyFont="1" applyFill="1" applyBorder="1" applyAlignment="1">
      <alignment horizontal="center" vertical="top" shrinkToFit="1"/>
    </xf>
    <xf numFmtId="2" fontId="4" fillId="0" borderId="0" xfId="0" applyNumberFormat="1" applyFont="1" applyFill="1" applyBorder="1" applyAlignment="1">
      <alignment horizontal="right" vertical="top" indent="1" shrinkToFit="1"/>
    </xf>
    <xf numFmtId="0" fontId="1" fillId="0" borderId="0" xfId="0" applyFont="1" applyFill="1" applyBorder="1" applyAlignment="1">
      <alignment horizontal="left" vertical="top" wrapText="1"/>
    </xf>
    <xf numFmtId="1" fontId="4" fillId="0" borderId="0" xfId="0" applyNumberFormat="1" applyFont="1" applyFill="1" applyBorder="1" applyAlignment="1">
      <alignment horizontal="right" vertical="center" shrinkToFit="1"/>
    </xf>
    <xf numFmtId="1" fontId="4" fillId="0" borderId="0" xfId="0" applyNumberFormat="1" applyFont="1" applyFill="1" applyBorder="1" applyAlignment="1">
      <alignment horizontal="center" vertical="center" shrinkToFit="1"/>
    </xf>
    <xf numFmtId="2" fontId="4" fillId="0" borderId="0" xfId="0" applyNumberFormat="1" applyFont="1" applyFill="1" applyBorder="1" applyAlignment="1">
      <alignment horizontal="right" vertical="center" indent="1" shrinkToFit="1"/>
    </xf>
    <xf numFmtId="2" fontId="4" fillId="0" borderId="0" xfId="0" applyNumberFormat="1" applyFont="1" applyFill="1" applyBorder="1" applyAlignment="1">
      <alignment horizontal="right" vertical="center" shrinkToFit="1"/>
    </xf>
    <xf numFmtId="0" fontId="1" fillId="0" borderId="0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wrapText="1"/>
    </xf>
    <xf numFmtId="1" fontId="4" fillId="0" borderId="6" xfId="0" applyNumberFormat="1" applyFont="1" applyFill="1" applyBorder="1" applyAlignment="1">
      <alignment horizontal="right" vertical="top" shrinkToFit="1"/>
    </xf>
    <xf numFmtId="1" fontId="4" fillId="0" borderId="6" xfId="0" applyNumberFormat="1" applyFont="1" applyFill="1" applyBorder="1" applyAlignment="1">
      <alignment horizontal="center" vertical="top" shrinkToFit="1"/>
    </xf>
    <xf numFmtId="2" fontId="4" fillId="0" borderId="6" xfId="0" applyNumberFormat="1" applyFont="1" applyFill="1" applyBorder="1" applyAlignment="1">
      <alignment horizontal="right" vertical="top" indent="1" shrinkToFit="1"/>
    </xf>
    <xf numFmtId="2" fontId="4" fillId="0" borderId="6" xfId="0" applyNumberFormat="1" applyFont="1" applyFill="1" applyBorder="1" applyAlignment="1">
      <alignment horizontal="right" vertical="top" shrinkToFit="1"/>
    </xf>
    <xf numFmtId="0" fontId="1" fillId="0" borderId="6" xfId="0" applyFont="1" applyFill="1" applyBorder="1" applyAlignment="1">
      <alignment horizontal="left" vertical="top" wrapText="1"/>
    </xf>
    <xf numFmtId="1" fontId="4" fillId="0" borderId="0" xfId="0" applyNumberFormat="1" applyFont="1" applyFill="1" applyBorder="1" applyAlignment="1">
      <alignment horizontal="left" vertical="top" shrinkToFit="1"/>
    </xf>
    <xf numFmtId="164" fontId="4" fillId="0" borderId="0" xfId="0" applyNumberFormat="1" applyFont="1" applyFill="1" applyBorder="1" applyAlignment="1">
      <alignment horizontal="left" vertical="top" shrinkToFit="1"/>
    </xf>
    <xf numFmtId="4" fontId="4" fillId="0" borderId="0" xfId="0" applyNumberFormat="1" applyFont="1" applyFill="1" applyBorder="1" applyAlignment="1">
      <alignment horizontal="right" vertical="top" indent="1" shrinkToFit="1"/>
    </xf>
    <xf numFmtId="0" fontId="0" fillId="0" borderId="1" xfId="0" applyFill="1" applyBorder="1" applyAlignment="1">
      <alignment horizontal="left" vertical="center" wrapText="1"/>
    </xf>
    <xf numFmtId="2" fontId="4" fillId="0" borderId="0" xfId="0" applyNumberFormat="1" applyFont="1" applyFill="1" applyBorder="1" applyAlignment="1">
      <alignment horizontal="right" vertical="top" shrinkToFit="1"/>
    </xf>
    <xf numFmtId="4" fontId="4" fillId="0" borderId="0" xfId="0" applyNumberFormat="1" applyFont="1" applyFill="1" applyBorder="1" applyAlignment="1">
      <alignment horizontal="right" vertical="top" shrinkToFi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 indent="3"/>
    </xf>
    <xf numFmtId="0" fontId="0" fillId="0" borderId="0" xfId="0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right" vertical="top" wrapText="1"/>
    </xf>
    <xf numFmtId="0" fontId="3" fillId="0" borderId="7" xfId="0" applyFont="1" applyFill="1" applyBorder="1" applyAlignment="1">
      <alignment horizontal="right" vertical="top" wrapText="1"/>
    </xf>
    <xf numFmtId="0" fontId="10" fillId="0" borderId="7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165" fontId="13" fillId="0" borderId="7" xfId="0" applyNumberFormat="1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 indent="3"/>
    </xf>
    <xf numFmtId="165" fontId="1" fillId="0" borderId="0" xfId="0" applyNumberFormat="1" applyFont="1" applyFill="1" applyBorder="1" applyAlignment="1">
      <alignment horizontal="left" vertical="top" wrapText="1" indent="3"/>
    </xf>
    <xf numFmtId="0" fontId="14" fillId="0" borderId="0" xfId="0" applyFont="1" applyFill="1" applyBorder="1" applyAlignment="1">
      <alignment horizontal="left" vertical="top" wrapText="1" indent="3"/>
    </xf>
    <xf numFmtId="165" fontId="15" fillId="0" borderId="0" xfId="0" applyNumberFormat="1" applyFont="1" applyFill="1" applyBorder="1" applyAlignment="1">
      <alignment horizontal="left" vertical="top" wrapText="1" indent="3"/>
    </xf>
    <xf numFmtId="165" fontId="14" fillId="0" borderId="0" xfId="0" applyNumberFormat="1" applyFont="1" applyFill="1" applyBorder="1" applyAlignment="1">
      <alignment horizontal="left" vertical="top" wrapText="1" indent="3"/>
    </xf>
    <xf numFmtId="0" fontId="1" fillId="0" borderId="9" xfId="0" applyFont="1" applyFill="1" applyBorder="1" applyAlignment="1">
      <alignment horizontal="left" vertical="top" wrapText="1" indent="3"/>
    </xf>
    <xf numFmtId="165" fontId="14" fillId="0" borderId="9" xfId="0" applyNumberFormat="1" applyFont="1" applyFill="1" applyBorder="1" applyAlignment="1">
      <alignment horizontal="left" vertical="top" wrapText="1" indent="3"/>
    </xf>
    <xf numFmtId="2" fontId="4" fillId="0" borderId="8" xfId="0" applyNumberFormat="1" applyFont="1" applyFill="1" applyBorder="1" applyAlignment="1">
      <alignment horizontal="right" vertical="top" shrinkToFit="1"/>
    </xf>
    <xf numFmtId="0" fontId="10" fillId="0" borderId="8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horizontal="left" vertical="top"/>
    </xf>
    <xf numFmtId="0" fontId="7" fillId="0" borderId="5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 indent="3"/>
    </xf>
    <xf numFmtId="0" fontId="7" fillId="0" borderId="0" xfId="0" applyFont="1" applyFill="1" applyBorder="1" applyAlignment="1">
      <alignment horizontal="left" vertical="top" wrapText="1"/>
    </xf>
    <xf numFmtId="1" fontId="4" fillId="0" borderId="8" xfId="0" applyNumberFormat="1" applyFont="1" applyFill="1" applyBorder="1" applyAlignment="1">
      <alignment horizontal="right" vertical="top" shrinkToFit="1"/>
    </xf>
    <xf numFmtId="0" fontId="1" fillId="0" borderId="8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/>
    </xf>
    <xf numFmtId="2" fontId="4" fillId="0" borderId="8" xfId="0" applyNumberFormat="1" applyFont="1" applyFill="1" applyBorder="1" applyAlignment="1">
      <alignment horizontal="right" vertical="top" indent="1" shrinkToFit="1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right" vertical="top" wrapText="1" indent="1"/>
    </xf>
    <xf numFmtId="0" fontId="3" fillId="0" borderId="5" xfId="0" applyFont="1" applyFill="1" applyBorder="1" applyAlignment="1">
      <alignment horizontal="left" vertical="top" wrapText="1"/>
    </xf>
    <xf numFmtId="8" fontId="6" fillId="0" borderId="2" xfId="0" applyNumberFormat="1" applyFont="1" applyFill="1" applyBorder="1" applyAlignment="1">
      <alignment horizontal="right" vertical="top" wrapText="1" indent="1"/>
    </xf>
    <xf numFmtId="8" fontId="6" fillId="0" borderId="3" xfId="0" applyNumberFormat="1" applyFont="1" applyFill="1" applyBorder="1" applyAlignment="1">
      <alignment horizontal="right" vertical="top" wrapText="1" indent="1"/>
    </xf>
    <xf numFmtId="8" fontId="6" fillId="0" borderId="2" xfId="0" applyNumberFormat="1" applyFont="1" applyFill="1" applyBorder="1" applyAlignment="1">
      <alignment horizontal="right" vertical="top" wrapText="1"/>
    </xf>
    <xf numFmtId="8" fontId="6" fillId="0" borderId="3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left" vertical="top" wrapText="1" indent="2"/>
    </xf>
    <xf numFmtId="0" fontId="3" fillId="0" borderId="2" xfId="0" applyFont="1" applyFill="1" applyBorder="1" applyAlignment="1">
      <alignment horizontal="left" vertical="top" wrapText="1" indent="4"/>
    </xf>
    <xf numFmtId="0" fontId="0" fillId="0" borderId="1" xfId="0" applyFill="1" applyBorder="1" applyAlignment="1">
      <alignment horizontal="left" wrapText="1"/>
    </xf>
    <xf numFmtId="0" fontId="6" fillId="0" borderId="2" xfId="0" applyFont="1" applyFill="1" applyBorder="1" applyAlignment="1">
      <alignment horizontal="right" vertical="top" wrapText="1" indent="1"/>
    </xf>
    <xf numFmtId="0" fontId="6" fillId="0" borderId="3" xfId="0" applyFont="1" applyFill="1" applyBorder="1" applyAlignment="1">
      <alignment horizontal="right" vertical="top" wrapText="1" indent="1"/>
    </xf>
    <xf numFmtId="0" fontId="1" fillId="0" borderId="0" xfId="0" applyFont="1" applyFill="1" applyBorder="1" applyAlignment="1">
      <alignment horizontal="left" vertical="top" wrapText="1" indent="2"/>
    </xf>
    <xf numFmtId="0" fontId="3" fillId="0" borderId="1" xfId="0" applyFont="1" applyFill="1" applyBorder="1" applyAlignment="1">
      <alignment horizontal="left" vertical="top" wrapText="1" indent="4"/>
    </xf>
    <xf numFmtId="4" fontId="5" fillId="0" borderId="1" xfId="0" applyNumberFormat="1" applyFont="1" applyFill="1" applyBorder="1" applyAlignment="1">
      <alignment horizontal="right" vertical="top" shrinkToFit="1"/>
    </xf>
    <xf numFmtId="0" fontId="3" fillId="0" borderId="0" xfId="0" applyFont="1" applyFill="1" applyBorder="1" applyAlignment="1">
      <alignment horizontal="left" vertical="top" wrapText="1" indent="4"/>
    </xf>
    <xf numFmtId="0" fontId="2" fillId="0" borderId="1" xfId="0" applyFont="1" applyFill="1" applyBorder="1" applyAlignment="1">
      <alignment horizontal="right" vertical="top" wrapText="1" indent="2"/>
    </xf>
    <xf numFmtId="0" fontId="0" fillId="0" borderId="1" xfId="0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 indent="1"/>
    </xf>
    <xf numFmtId="0" fontId="0" fillId="0" borderId="3" xfId="0" applyFill="1" applyBorder="1" applyAlignment="1">
      <alignment horizontal="left" vertical="top" wrapText="1" indent="2"/>
    </xf>
    <xf numFmtId="0" fontId="1" fillId="0" borderId="0" xfId="0" applyFont="1" applyFill="1" applyBorder="1" applyAlignment="1">
      <alignment horizontal="left" vertical="top" wrapText="1" indent="41"/>
    </xf>
    <xf numFmtId="0" fontId="0" fillId="2" borderId="0" xfId="0" applyFill="1" applyBorder="1" applyAlignment="1">
      <alignment horizontal="left" vertical="top" wrapText="1" indent="2"/>
    </xf>
    <xf numFmtId="0" fontId="0" fillId="0" borderId="0" xfId="0" applyFill="1" applyBorder="1" applyAlignment="1">
      <alignment horizontal="left" vertical="top" wrapText="1" indent="3"/>
    </xf>
    <xf numFmtId="0" fontId="14" fillId="0" borderId="0" xfId="0" applyFont="1" applyFill="1" applyBorder="1" applyAlignment="1">
      <alignment horizontal="left" vertical="top" wrapText="1" indent="3"/>
    </xf>
    <xf numFmtId="0" fontId="14" fillId="0" borderId="9" xfId="0" applyFont="1" applyFill="1" applyBorder="1" applyAlignment="1">
      <alignment vertical="top" wrapText="1"/>
    </xf>
    <xf numFmtId="0" fontId="13" fillId="0" borderId="9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horizontal="left" vertical="top"/>
    </xf>
    <xf numFmtId="0" fontId="11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 indent="3"/>
    </xf>
    <xf numFmtId="0" fontId="7" fillId="0" borderId="5" xfId="0" applyFont="1" applyFill="1" applyBorder="1" applyAlignment="1">
      <alignment horizontal="left" vertical="top" wrapText="1" indent="3"/>
    </xf>
    <xf numFmtId="0" fontId="1" fillId="0" borderId="5" xfId="0" applyFont="1" applyFill="1" applyBorder="1" applyAlignment="1">
      <alignment horizontal="left" vertical="top" wrapText="1" indent="3"/>
    </xf>
    <xf numFmtId="0" fontId="1" fillId="0" borderId="0" xfId="0" applyFont="1" applyFill="1" applyBorder="1" applyAlignment="1">
      <alignment horizontal="left" vertical="top" wrapText="1" indent="3"/>
    </xf>
    <xf numFmtId="0" fontId="1" fillId="0" borderId="6" xfId="0" applyFont="1" applyFill="1" applyBorder="1" applyAlignment="1">
      <alignment horizontal="left" vertical="top" wrapText="1" indent="3"/>
    </xf>
    <xf numFmtId="0" fontId="3" fillId="0" borderId="5" xfId="0" applyFont="1" applyFill="1" applyBorder="1" applyAlignment="1">
      <alignment horizontal="left" vertical="top" wrapText="1" indent="3"/>
    </xf>
    <xf numFmtId="0" fontId="1" fillId="0" borderId="8" xfId="0" applyFont="1" applyFill="1" applyBorder="1" applyAlignment="1">
      <alignment horizontal="left" vertical="top" wrapText="1" indent="3"/>
    </xf>
    <xf numFmtId="0" fontId="15" fillId="0" borderId="0" xfId="0" applyFont="1" applyFill="1" applyBorder="1" applyAlignment="1">
      <alignment horizontal="left" vertical="top" wrapText="1" indent="3"/>
    </xf>
    <xf numFmtId="0" fontId="3" fillId="0" borderId="3" xfId="0" applyFont="1" applyFill="1" applyBorder="1" applyAlignment="1">
      <alignment horizontal="right" vertical="top" wrapText="1"/>
    </xf>
    <xf numFmtId="4" fontId="4" fillId="0" borderId="10" xfId="0" applyNumberFormat="1" applyFont="1" applyFill="1" applyBorder="1" applyAlignment="1">
      <alignment horizontal="right" vertical="center" shrinkToFit="1"/>
    </xf>
    <xf numFmtId="4" fontId="4" fillId="0" borderId="0" xfId="0" applyNumberFormat="1" applyFont="1" applyFill="1" applyBorder="1" applyAlignment="1">
      <alignment horizontal="right" vertical="center" shrinkToFit="1"/>
    </xf>
    <xf numFmtId="4" fontId="16" fillId="0" borderId="0" xfId="0" applyNumberFormat="1" applyFont="1" applyFill="1" applyBorder="1" applyAlignment="1">
      <alignment horizontal="right" vertical="center" shrinkToFit="1"/>
    </xf>
    <xf numFmtId="4" fontId="16" fillId="0" borderId="8" xfId="0" applyNumberFormat="1" applyFont="1" applyFill="1" applyBorder="1" applyAlignment="1">
      <alignment horizontal="right" vertical="center" shrinkToFit="1"/>
    </xf>
    <xf numFmtId="0" fontId="10" fillId="0" borderId="0" xfId="0" applyFont="1" applyFill="1" applyBorder="1" applyAlignment="1">
      <alignment horizontal="left" vertical="top" wrapText="1" indent="2"/>
    </xf>
    <xf numFmtId="0" fontId="7" fillId="0" borderId="0" xfId="0" applyFont="1" applyFill="1" applyBorder="1" applyAlignment="1">
      <alignment horizontal="left" vertical="top" wrapText="1" indent="4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4</xdr:row>
      <xdr:rowOff>4566</xdr:rowOff>
    </xdr:from>
    <xdr:ext cx="6841490" cy="0"/>
    <xdr:sp macro="" textlink="">
      <xdr:nvSpPr>
        <xdr:cNvPr id="2" name="Shape 2"/>
        <xdr:cNvSpPr/>
      </xdr:nvSpPr>
      <xdr:spPr>
        <a:xfrm>
          <a:off x="0" y="1347591"/>
          <a:ext cx="6841490" cy="0"/>
        </a:xfrm>
        <a:custGeom>
          <a:avLst/>
          <a:gdLst/>
          <a:ahLst/>
          <a:cxnLst/>
          <a:rect l="0" t="0" r="0" b="0"/>
          <a:pathLst>
            <a:path w="6841490">
              <a:moveTo>
                <a:pt x="0" y="0"/>
              </a:moveTo>
              <a:lnTo>
                <a:pt x="6841235" y="0"/>
              </a:lnTo>
            </a:path>
          </a:pathLst>
        </a:custGeom>
        <a:ln w="9132">
          <a:solidFill>
            <a:srgbClr val="000000"/>
          </a:solidFill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4566</xdr:rowOff>
    </xdr:from>
    <xdr:to>
      <xdr:col>8</xdr:col>
      <xdr:colOff>848360</xdr:colOff>
      <xdr:row>0</xdr:row>
      <xdr:rowOff>4566</xdr:rowOff>
    </xdr:to>
    <xdr:sp macro="" textlink="">
      <xdr:nvSpPr>
        <xdr:cNvPr id="2" name="Shape 3"/>
        <xdr:cNvSpPr/>
      </xdr:nvSpPr>
      <xdr:spPr>
        <a:xfrm>
          <a:off x="0" y="4566"/>
          <a:ext cx="7068185" cy="0"/>
        </a:xfrm>
        <a:custGeom>
          <a:avLst/>
          <a:gdLst/>
          <a:ahLst/>
          <a:cxnLst/>
          <a:rect l="0" t="0" r="0" b="0"/>
          <a:pathLst>
            <a:path w="6841490">
              <a:moveTo>
                <a:pt x="0" y="0"/>
              </a:moveTo>
              <a:lnTo>
                <a:pt x="6841235" y="0"/>
              </a:lnTo>
            </a:path>
          </a:pathLst>
        </a:custGeom>
        <a:ln w="9132">
          <a:solidFill>
            <a:srgbClr val="000000"/>
          </a:solidFill>
        </a:ln>
      </xdr:spPr>
    </xdr:sp>
    <xdr:clientData/>
  </xdr:twoCellAnchor>
  <xdr:absoluteAnchor>
    <xdr:pos x="6807707" y="0"/>
    <xdr:ext cx="56400700" cy="0"/>
    <xdr:sp macro="" textlink="">
      <xdr:nvSpPr>
        <xdr:cNvPr id="3" name="Shape 4"/>
        <xdr:cNvSpPr/>
      </xdr:nvSpPr>
      <xdr:spPr>
        <a:xfrm>
          <a:off x="6807707" y="0"/>
          <a:ext cx="56400700" cy="0"/>
        </a:xfrm>
        <a:custGeom>
          <a:avLst/>
          <a:gdLst/>
          <a:ahLst/>
          <a:cxnLst/>
          <a:rect l="0" t="0" r="0" b="0"/>
          <a:pathLst>
            <a:path w="56400700">
              <a:moveTo>
                <a:pt x="-2883408" y="21532463"/>
              </a:moveTo>
              <a:lnTo>
                <a:pt x="-2462784" y="21532463"/>
              </a:lnTo>
            </a:path>
            <a:path w="56400700">
              <a:moveTo>
                <a:pt x="-2462784" y="21532463"/>
              </a:moveTo>
              <a:lnTo>
                <a:pt x="-1626108" y="21532463"/>
              </a:lnTo>
            </a:path>
            <a:path w="56400700">
              <a:moveTo>
                <a:pt x="-1626108" y="21532463"/>
              </a:moveTo>
              <a:lnTo>
                <a:pt x="1068323" y="21532463"/>
              </a:lnTo>
            </a:path>
            <a:path w="56400700">
              <a:moveTo>
                <a:pt x="1068323" y="21532463"/>
              </a:moveTo>
              <a:lnTo>
                <a:pt x="2087879" y="21532463"/>
              </a:lnTo>
            </a:path>
            <a:path w="56400700">
              <a:moveTo>
                <a:pt x="2087879" y="21532463"/>
              </a:moveTo>
              <a:lnTo>
                <a:pt x="2688335" y="21532463"/>
              </a:lnTo>
            </a:path>
            <a:path w="56400700">
              <a:moveTo>
                <a:pt x="2688335" y="21532463"/>
              </a:moveTo>
              <a:lnTo>
                <a:pt x="3104387" y="21532463"/>
              </a:lnTo>
            </a:path>
            <a:path w="56400700">
              <a:moveTo>
                <a:pt x="3104387" y="21532463"/>
              </a:moveTo>
              <a:lnTo>
                <a:pt x="3884675" y="21532463"/>
              </a:lnTo>
            </a:path>
          </a:pathLst>
        </a:custGeom>
        <a:ln w="6088">
          <a:solidFill>
            <a:srgbClr val="7F7F7F"/>
          </a:solidFill>
        </a:ln>
      </xdr:spPr>
    </xdr:sp>
    <xdr:clientData/>
  </xdr:absoluteAnchor>
  <xdr:oneCellAnchor>
    <xdr:from>
      <xdr:col>0</xdr:col>
      <xdr:colOff>0</xdr:colOff>
      <xdr:row>62</xdr:row>
      <xdr:rowOff>0</xdr:rowOff>
    </xdr:from>
    <xdr:ext cx="6768465" cy="0"/>
    <xdr:sp macro="" textlink="">
      <xdr:nvSpPr>
        <xdr:cNvPr id="4" name="Shape 6"/>
        <xdr:cNvSpPr/>
      </xdr:nvSpPr>
      <xdr:spPr>
        <a:xfrm>
          <a:off x="0" y="10868025"/>
          <a:ext cx="6768465" cy="0"/>
        </a:xfrm>
        <a:custGeom>
          <a:avLst/>
          <a:gdLst/>
          <a:ahLst/>
          <a:cxnLst/>
          <a:rect l="0" t="0" r="0" b="0"/>
          <a:pathLst>
            <a:path w="6768465">
              <a:moveTo>
                <a:pt x="0" y="0"/>
              </a:moveTo>
              <a:lnTo>
                <a:pt x="6768083" y="0"/>
              </a:lnTo>
            </a:path>
          </a:pathLst>
        </a:custGeom>
        <a:ln w="6088">
          <a:solidFill>
            <a:srgbClr val="7F7F7F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mailto:licekm@email.cz" TargetMode="External"/><Relationship Id="rId1" Type="http://schemas.openxmlformats.org/officeDocument/2006/relationships/hyperlink" Target="mailto:licekm@email.cz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workbookViewId="0">
      <selection activeCell="N25" sqref="N25"/>
    </sheetView>
  </sheetViews>
  <sheetFormatPr defaultRowHeight="12.75" x14ac:dyDescent="0.2"/>
  <cols>
    <col min="1" max="1" width="4.6640625" customWidth="1"/>
    <col min="2" max="2" width="14.5" customWidth="1"/>
    <col min="3" max="3" width="19.83203125" customWidth="1"/>
    <col min="4" max="4" width="18" customWidth="1"/>
    <col min="5" max="5" width="17.5" customWidth="1"/>
    <col min="6" max="6" width="1.33203125" customWidth="1"/>
    <col min="7" max="7" width="33.5" customWidth="1"/>
    <col min="8" max="8" width="14.1640625" customWidth="1"/>
    <col min="9" max="9" width="1.33203125" customWidth="1"/>
    <col min="10" max="10" width="2.5" customWidth="1"/>
  </cols>
  <sheetData>
    <row r="1" spans="1:10" ht="11.25" customHeight="1" x14ac:dyDescent="0.2">
      <c r="A1" s="118" t="s">
        <v>130</v>
      </c>
      <c r="B1" s="94"/>
      <c r="C1" s="94"/>
      <c r="D1" s="94"/>
      <c r="E1" s="94"/>
      <c r="F1" s="94"/>
      <c r="G1" s="94"/>
      <c r="H1" s="94"/>
      <c r="I1" s="94"/>
      <c r="J1" s="94"/>
    </row>
    <row r="2" spans="1:10" ht="41.1" customHeight="1" x14ac:dyDescent="0.2">
      <c r="A2" s="95" t="s">
        <v>1</v>
      </c>
      <c r="B2" s="95"/>
      <c r="C2" s="95"/>
      <c r="D2" s="95"/>
      <c r="E2" s="95"/>
      <c r="F2" s="95"/>
      <c r="G2" s="95"/>
      <c r="H2" s="95"/>
    </row>
    <row r="3" spans="1:10" ht="22.5" customHeight="1" x14ac:dyDescent="0.2">
      <c r="A3" s="96" t="s">
        <v>2</v>
      </c>
      <c r="B3" s="96"/>
      <c r="C3" s="96"/>
      <c r="D3" s="96"/>
      <c r="E3" s="96"/>
      <c r="F3" s="96"/>
      <c r="G3" s="96"/>
      <c r="H3" s="96"/>
      <c r="I3" s="96"/>
      <c r="J3" s="96"/>
    </row>
    <row r="4" spans="1:10" ht="32.1" customHeight="1" x14ac:dyDescent="0.2">
      <c r="A4" s="117" t="s">
        <v>131</v>
      </c>
      <c r="B4" s="81"/>
      <c r="C4" s="81"/>
      <c r="D4" s="81"/>
      <c r="E4" s="81"/>
      <c r="F4" s="81"/>
      <c r="G4" s="81"/>
      <c r="H4" s="81"/>
      <c r="I4" s="81"/>
      <c r="J4" s="81"/>
    </row>
    <row r="5" spans="1:10" ht="0.95" customHeight="1" x14ac:dyDescent="0.2"/>
    <row r="6" spans="1:10" ht="11.25" customHeight="1" x14ac:dyDescent="0.2">
      <c r="A6" s="94" t="s">
        <v>0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ht="18.75" customHeight="1" x14ac:dyDescent="0.2">
      <c r="A7" s="42"/>
      <c r="B7" s="90" t="s">
        <v>3</v>
      </c>
      <c r="C7" s="90"/>
      <c r="D7" s="90"/>
      <c r="E7" s="90"/>
      <c r="F7" s="90"/>
      <c r="G7" s="91"/>
      <c r="H7" s="91"/>
      <c r="I7" s="91"/>
    </row>
    <row r="8" spans="1:10" ht="13.5" customHeight="1" x14ac:dyDescent="0.2">
      <c r="A8" s="1"/>
      <c r="B8" s="92" t="s">
        <v>4</v>
      </c>
      <c r="C8" s="92"/>
      <c r="D8" s="92"/>
      <c r="E8" s="92"/>
      <c r="F8" s="92"/>
      <c r="G8" s="2" t="s">
        <v>5</v>
      </c>
      <c r="H8" s="112" t="s">
        <v>6</v>
      </c>
      <c r="I8" s="112"/>
    </row>
    <row r="9" spans="1:10" ht="26.25" customHeight="1" x14ac:dyDescent="0.2">
      <c r="A9" s="3" t="s">
        <v>7</v>
      </c>
      <c r="B9" s="93" t="s">
        <v>8</v>
      </c>
      <c r="C9" s="93"/>
      <c r="D9" s="93"/>
      <c r="E9" s="93"/>
      <c r="F9" s="93"/>
      <c r="G9" s="4">
        <f>T2_HO!D24</f>
        <v>0</v>
      </c>
      <c r="H9" s="113">
        <f>G9</f>
        <v>0</v>
      </c>
      <c r="I9" s="113"/>
    </row>
    <row r="10" spans="1:10" ht="11.25" customHeight="1" x14ac:dyDescent="0.2">
      <c r="A10" s="5"/>
      <c r="B10" s="86" t="s">
        <v>9</v>
      </c>
      <c r="C10" s="86"/>
      <c r="D10" s="86"/>
      <c r="E10" s="86"/>
      <c r="F10" s="86"/>
      <c r="G10" s="6">
        <f>G9*0.048</f>
        <v>0</v>
      </c>
      <c r="H10" s="114">
        <f t="shared" ref="H10:H21" si="0">G10</f>
        <v>0</v>
      </c>
      <c r="I10" s="114"/>
    </row>
    <row r="11" spans="1:10" ht="11.45" customHeight="1" x14ac:dyDescent="0.2">
      <c r="A11" s="5"/>
      <c r="B11" s="86" t="s">
        <v>10</v>
      </c>
      <c r="C11" s="86"/>
      <c r="D11" s="86"/>
      <c r="E11" s="86"/>
      <c r="F11" s="86"/>
      <c r="G11" s="7">
        <f>T2_HO!D38</f>
        <v>0</v>
      </c>
      <c r="H11" s="114">
        <f t="shared" si="0"/>
        <v>0</v>
      </c>
      <c r="I11" s="114"/>
    </row>
    <row r="12" spans="1:10" ht="11.45" customHeight="1" x14ac:dyDescent="0.2">
      <c r="A12" s="5"/>
      <c r="B12" s="86" t="s">
        <v>11</v>
      </c>
      <c r="C12" s="86"/>
      <c r="D12" s="86"/>
      <c r="E12" s="86"/>
      <c r="F12" s="86"/>
      <c r="G12" s="7">
        <f>G11*0.048</f>
        <v>0</v>
      </c>
      <c r="H12" s="114">
        <f t="shared" si="0"/>
        <v>0</v>
      </c>
      <c r="I12" s="114"/>
    </row>
    <row r="13" spans="1:10" ht="11.25" customHeight="1" x14ac:dyDescent="0.2">
      <c r="A13" s="5"/>
      <c r="B13" s="86" t="s">
        <v>12</v>
      </c>
      <c r="C13" s="86"/>
      <c r="D13" s="86"/>
      <c r="E13" s="86"/>
      <c r="F13" s="86"/>
      <c r="G13" s="7">
        <f>T2_HO!D49</f>
        <v>0</v>
      </c>
      <c r="H13" s="114">
        <f t="shared" si="0"/>
        <v>0</v>
      </c>
      <c r="I13" s="114"/>
    </row>
    <row r="14" spans="1:10" ht="11.25" customHeight="1" x14ac:dyDescent="0.2">
      <c r="A14" s="5"/>
      <c r="B14" s="86" t="s">
        <v>13</v>
      </c>
      <c r="C14" s="86"/>
      <c r="D14" s="86"/>
      <c r="E14" s="86"/>
      <c r="F14" s="86"/>
      <c r="G14" s="7">
        <f>T2_HO!D60</f>
        <v>0</v>
      </c>
      <c r="H14" s="114">
        <f t="shared" si="0"/>
        <v>0</v>
      </c>
      <c r="I14" s="114"/>
    </row>
    <row r="15" spans="1:10" ht="11.45" customHeight="1" x14ac:dyDescent="0.2">
      <c r="A15" s="5"/>
      <c r="B15" s="86" t="s">
        <v>14</v>
      </c>
      <c r="C15" s="86"/>
      <c r="D15" s="86"/>
      <c r="E15" s="86"/>
      <c r="F15" s="86"/>
      <c r="G15" s="7">
        <f>T2_HO!D97</f>
        <v>0</v>
      </c>
      <c r="H15" s="114">
        <f t="shared" si="0"/>
        <v>0</v>
      </c>
      <c r="I15" s="114"/>
    </row>
    <row r="16" spans="1:10" ht="11.45" customHeight="1" x14ac:dyDescent="0.2">
      <c r="A16" s="5"/>
      <c r="B16" s="86" t="s">
        <v>15</v>
      </c>
      <c r="C16" s="86"/>
      <c r="D16" s="86"/>
      <c r="E16" s="86"/>
      <c r="F16" s="86"/>
      <c r="G16" s="7">
        <f>G15*0.05</f>
        <v>0</v>
      </c>
      <c r="H16" s="114">
        <f t="shared" si="0"/>
        <v>0</v>
      </c>
      <c r="I16" s="114"/>
    </row>
    <row r="17" spans="1:10" ht="17.100000000000001" customHeight="1" x14ac:dyDescent="0.2">
      <c r="A17" s="45"/>
      <c r="B17" s="89" t="s">
        <v>16</v>
      </c>
      <c r="C17" s="89"/>
      <c r="D17" s="89"/>
      <c r="E17" s="89"/>
      <c r="F17" s="89"/>
      <c r="G17" s="8">
        <f>SUM(G9:G16)</f>
        <v>0</v>
      </c>
      <c r="H17" s="115">
        <f t="shared" si="0"/>
        <v>0</v>
      </c>
      <c r="I17" s="115"/>
    </row>
    <row r="18" spans="1:10" ht="17.100000000000001" customHeight="1" x14ac:dyDescent="0.2">
      <c r="A18" s="9" t="s">
        <v>17</v>
      </c>
      <c r="B18" s="89" t="s">
        <v>18</v>
      </c>
      <c r="C18" s="89"/>
      <c r="D18" s="89"/>
      <c r="E18" s="89"/>
      <c r="F18" s="89"/>
      <c r="G18" s="45"/>
      <c r="H18" s="114">
        <f t="shared" si="0"/>
        <v>0</v>
      </c>
      <c r="I18" s="114"/>
    </row>
    <row r="19" spans="1:10" ht="11.45" customHeight="1" x14ac:dyDescent="0.2">
      <c r="A19" s="5"/>
      <c r="B19" s="86" t="s">
        <v>19</v>
      </c>
      <c r="C19" s="86"/>
      <c r="D19" s="86"/>
      <c r="E19" s="86"/>
      <c r="F19" s="86"/>
      <c r="G19" s="6">
        <f>G9*0.025</f>
        <v>0</v>
      </c>
      <c r="H19" s="114">
        <f t="shared" si="0"/>
        <v>0</v>
      </c>
      <c r="I19" s="114"/>
    </row>
    <row r="20" spans="1:10" ht="11.25" customHeight="1" x14ac:dyDescent="0.2">
      <c r="A20" s="5"/>
      <c r="B20" s="86" t="s">
        <v>20</v>
      </c>
      <c r="C20" s="86"/>
      <c r="D20" s="86"/>
      <c r="E20" s="86"/>
      <c r="F20" s="86"/>
      <c r="G20" s="6">
        <f>G11*0.025</f>
        <v>0</v>
      </c>
      <c r="H20" s="114">
        <f t="shared" si="0"/>
        <v>0</v>
      </c>
      <c r="I20" s="114"/>
    </row>
    <row r="21" spans="1:10" ht="23.25" customHeight="1" x14ac:dyDescent="0.2">
      <c r="A21" s="42"/>
      <c r="B21" s="87" t="s">
        <v>21</v>
      </c>
      <c r="C21" s="87"/>
      <c r="D21" s="87"/>
      <c r="E21" s="87"/>
      <c r="F21" s="87"/>
      <c r="G21" s="10">
        <f>SUM(G19:G20)</f>
        <v>0</v>
      </c>
      <c r="H21" s="116">
        <f t="shared" si="0"/>
        <v>0</v>
      </c>
      <c r="I21" s="116"/>
    </row>
    <row r="22" spans="1:10" ht="11.25" customHeight="1" x14ac:dyDescent="0.2">
      <c r="A22" s="11" t="s">
        <v>22</v>
      </c>
      <c r="B22" s="82" t="s">
        <v>23</v>
      </c>
      <c r="C22" s="82"/>
      <c r="D22" s="82"/>
      <c r="E22" s="82"/>
      <c r="F22" s="82"/>
      <c r="G22" s="12">
        <f>G17+G21</f>
        <v>0</v>
      </c>
      <c r="H22" s="88">
        <f>SUM(H9:I21)</f>
        <v>0</v>
      </c>
      <c r="I22" s="88"/>
    </row>
    <row r="23" spans="1:10" ht="13.5" customHeight="1" x14ac:dyDescent="0.2">
      <c r="A23" s="83"/>
      <c r="B23" s="83"/>
      <c r="C23" s="13" t="s">
        <v>24</v>
      </c>
      <c r="D23" s="13" t="s">
        <v>25</v>
      </c>
      <c r="E23" s="14" t="s">
        <v>26</v>
      </c>
    </row>
    <row r="24" spans="1:10" ht="15.2" customHeight="1" x14ac:dyDescent="0.2">
      <c r="A24" s="84" t="s">
        <v>27</v>
      </c>
      <c r="B24" s="84"/>
      <c r="C24" s="76">
        <f>G22</f>
        <v>0</v>
      </c>
      <c r="D24" s="76">
        <f>C24*0.21</f>
        <v>0</v>
      </c>
      <c r="E24" s="78">
        <f>C24+D24</f>
        <v>0</v>
      </c>
    </row>
    <row r="25" spans="1:10" ht="14.45" customHeight="1" x14ac:dyDescent="0.2">
      <c r="A25" s="85" t="s">
        <v>28</v>
      </c>
      <c r="B25" s="85"/>
      <c r="C25" s="77">
        <f>C24</f>
        <v>0</v>
      </c>
      <c r="D25" s="77">
        <f>D24</f>
        <v>0</v>
      </c>
      <c r="E25" s="79">
        <f>C25+D25</f>
        <v>0</v>
      </c>
    </row>
    <row r="26" spans="1:10" ht="11.25" customHeight="1" x14ac:dyDescent="0.2">
      <c r="A26" s="80" t="s">
        <v>29</v>
      </c>
      <c r="B26" s="80"/>
      <c r="C26" s="80"/>
      <c r="D26" s="80"/>
      <c r="E26" s="80"/>
      <c r="F26" s="80"/>
      <c r="G26" s="80"/>
      <c r="H26" s="80"/>
      <c r="I26" s="80"/>
      <c r="J26" s="80"/>
    </row>
    <row r="27" spans="1:10" ht="11.25" customHeight="1" x14ac:dyDescent="0.2">
      <c r="A27" s="80"/>
      <c r="B27" s="80"/>
      <c r="C27" s="80"/>
      <c r="D27" s="80"/>
      <c r="E27" s="80"/>
      <c r="F27" s="80"/>
      <c r="G27" s="80"/>
      <c r="H27" s="80"/>
      <c r="I27" s="80"/>
      <c r="J27" s="80"/>
    </row>
    <row r="28" spans="1:10" ht="31.7" customHeight="1" x14ac:dyDescent="0.2">
      <c r="A28" s="117" t="s">
        <v>131</v>
      </c>
      <c r="B28" s="81"/>
      <c r="C28" s="81"/>
      <c r="D28" s="81"/>
      <c r="E28" s="81"/>
      <c r="F28" s="81"/>
      <c r="G28" s="81"/>
      <c r="H28" s="81"/>
      <c r="I28" s="81"/>
      <c r="J28" s="81"/>
    </row>
    <row r="29" spans="1:10" ht="0.95" customHeight="1" x14ac:dyDescent="0.2"/>
  </sheetData>
  <mergeCells count="43">
    <mergeCell ref="A28:J28"/>
    <mergeCell ref="B20:F20"/>
    <mergeCell ref="H20:I20"/>
    <mergeCell ref="B21:F21"/>
    <mergeCell ref="H21:I21"/>
    <mergeCell ref="B22:F22"/>
    <mergeCell ref="H22:I22"/>
    <mergeCell ref="A23:B23"/>
    <mergeCell ref="A24:B24"/>
    <mergeCell ref="A25:B25"/>
    <mergeCell ref="A26:J26"/>
    <mergeCell ref="A27:J27"/>
    <mergeCell ref="B17:F17"/>
    <mergeCell ref="H17:I17"/>
    <mergeCell ref="B18:F18"/>
    <mergeCell ref="H18:I18"/>
    <mergeCell ref="B19:F19"/>
    <mergeCell ref="H19:I19"/>
    <mergeCell ref="B14:F14"/>
    <mergeCell ref="H14:I14"/>
    <mergeCell ref="B15:F15"/>
    <mergeCell ref="H15:I15"/>
    <mergeCell ref="B16:F16"/>
    <mergeCell ref="H16:I16"/>
    <mergeCell ref="B11:F11"/>
    <mergeCell ref="H11:I11"/>
    <mergeCell ref="B12:F12"/>
    <mergeCell ref="H12:I12"/>
    <mergeCell ref="B13:F13"/>
    <mergeCell ref="H13:I13"/>
    <mergeCell ref="B8:F8"/>
    <mergeCell ref="H8:I8"/>
    <mergeCell ref="B9:F9"/>
    <mergeCell ref="H9:I9"/>
    <mergeCell ref="B10:F10"/>
    <mergeCell ref="H10:I10"/>
    <mergeCell ref="B7:F7"/>
    <mergeCell ref="G7:I7"/>
    <mergeCell ref="A1:J1"/>
    <mergeCell ref="A2:H2"/>
    <mergeCell ref="A3:J3"/>
    <mergeCell ref="A4:J4"/>
    <mergeCell ref="A6:J6"/>
  </mergeCells>
  <hyperlinks>
    <hyperlink ref="A28" r:id="rId1" display="mailto:licekm@email.cz"/>
    <hyperlink ref="A4" r:id="rId2" display="mailto:licekm@email.cz"/>
  </hyperlinks>
  <pageMargins left="0.7" right="0.7" top="0.75" bottom="0.75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topLeftCell="A103" workbookViewId="0">
      <selection activeCell="F104" sqref="F104"/>
    </sheetView>
  </sheetViews>
  <sheetFormatPr defaultRowHeight="12.75" x14ac:dyDescent="0.2"/>
  <cols>
    <col min="1" max="1" width="8" customWidth="1"/>
    <col min="2" max="2" width="10.83203125" customWidth="1"/>
    <col min="3" max="3" width="2.83203125" customWidth="1"/>
    <col min="4" max="4" width="21.83203125" customWidth="1"/>
    <col min="5" max="5" width="32" customWidth="1"/>
    <col min="6" max="6" width="16.5" customWidth="1"/>
    <col min="7" max="7" width="10.1640625" customWidth="1"/>
    <col min="8" max="8" width="6.6640625" customWidth="1"/>
    <col min="9" max="9" width="15.5" customWidth="1"/>
    <col min="10" max="10" width="2.5" customWidth="1"/>
  </cols>
  <sheetData>
    <row r="1" spans="1:10" ht="30" customHeight="1" x14ac:dyDescent="0.2">
      <c r="A1" s="102" t="s">
        <v>88</v>
      </c>
      <c r="B1" s="103"/>
      <c r="C1" s="103"/>
      <c r="D1" s="103"/>
      <c r="E1" s="103"/>
      <c r="F1" s="103"/>
      <c r="G1" s="103"/>
      <c r="H1" s="103"/>
      <c r="I1" s="103"/>
      <c r="J1" s="46"/>
    </row>
    <row r="2" spans="1:10" ht="13.5" customHeight="1" x14ac:dyDescent="0.2">
      <c r="A2" s="15" t="s">
        <v>30</v>
      </c>
      <c r="B2" s="16" t="s">
        <v>31</v>
      </c>
      <c r="C2" s="104" t="s">
        <v>32</v>
      </c>
      <c r="D2" s="104"/>
      <c r="E2" s="104"/>
      <c r="F2" s="17" t="s">
        <v>33</v>
      </c>
      <c r="G2" s="15" t="s">
        <v>34</v>
      </c>
      <c r="H2" s="18" t="s">
        <v>35</v>
      </c>
      <c r="I2" s="50" t="s">
        <v>36</v>
      </c>
    </row>
    <row r="3" spans="1:10" ht="21.75" customHeight="1" x14ac:dyDescent="0.2">
      <c r="A3" s="19">
        <v>1</v>
      </c>
      <c r="B3" s="20">
        <v>210201024</v>
      </c>
      <c r="C3" s="106" t="s">
        <v>37</v>
      </c>
      <c r="D3" s="106"/>
      <c r="E3" s="106"/>
      <c r="F3" s="21"/>
      <c r="G3" s="22">
        <v>13</v>
      </c>
      <c r="H3" s="23" t="s">
        <v>38</v>
      </c>
      <c r="I3" s="44">
        <f>F3*G3</f>
        <v>0</v>
      </c>
    </row>
    <row r="4" spans="1:10" ht="11.25" customHeight="1" x14ac:dyDescent="0.2">
      <c r="A4" s="24">
        <v>2</v>
      </c>
      <c r="B4" s="25">
        <v>210800105</v>
      </c>
      <c r="C4" s="107" t="s">
        <v>39</v>
      </c>
      <c r="D4" s="107"/>
      <c r="E4" s="107"/>
      <c r="F4" s="26"/>
      <c r="G4" s="43">
        <v>20</v>
      </c>
      <c r="H4" s="27" t="s">
        <v>40</v>
      </c>
      <c r="I4" s="44">
        <f t="shared" ref="I4:I16" si="0">F4*G4</f>
        <v>0</v>
      </c>
    </row>
    <row r="5" spans="1:10" ht="11.25" customHeight="1" x14ac:dyDescent="0.2">
      <c r="A5" s="24">
        <v>3</v>
      </c>
      <c r="B5" s="25">
        <v>210800105</v>
      </c>
      <c r="C5" s="107" t="s">
        <v>41</v>
      </c>
      <c r="D5" s="107"/>
      <c r="E5" s="107"/>
      <c r="F5" s="26"/>
      <c r="G5" s="43">
        <v>80</v>
      </c>
      <c r="H5" s="27" t="s">
        <v>40</v>
      </c>
      <c r="I5" s="44">
        <f t="shared" si="0"/>
        <v>0</v>
      </c>
    </row>
    <row r="6" spans="1:10" ht="11.45" customHeight="1" x14ac:dyDescent="0.2">
      <c r="A6" s="24">
        <v>4</v>
      </c>
      <c r="B6" s="25">
        <v>210800106</v>
      </c>
      <c r="C6" s="107" t="s">
        <v>42</v>
      </c>
      <c r="D6" s="107"/>
      <c r="E6" s="107"/>
      <c r="F6" s="26"/>
      <c r="G6" s="43">
        <v>193</v>
      </c>
      <c r="H6" s="27" t="s">
        <v>40</v>
      </c>
      <c r="I6" s="44">
        <f t="shared" si="0"/>
        <v>0</v>
      </c>
    </row>
    <row r="7" spans="1:10" ht="11.45" customHeight="1" x14ac:dyDescent="0.2">
      <c r="A7" s="24">
        <v>5</v>
      </c>
      <c r="B7" s="25">
        <v>210800115</v>
      </c>
      <c r="C7" s="107" t="s">
        <v>43</v>
      </c>
      <c r="D7" s="107"/>
      <c r="E7" s="107"/>
      <c r="F7" s="26"/>
      <c r="G7" s="43">
        <v>10</v>
      </c>
      <c r="H7" s="27" t="s">
        <v>40</v>
      </c>
      <c r="I7" s="44">
        <f t="shared" si="0"/>
        <v>0</v>
      </c>
    </row>
    <row r="8" spans="1:10" ht="11.25" customHeight="1" x14ac:dyDescent="0.2">
      <c r="A8" s="24">
        <v>6</v>
      </c>
      <c r="B8" s="25">
        <v>215121150</v>
      </c>
      <c r="C8" s="107" t="s">
        <v>44</v>
      </c>
      <c r="D8" s="107"/>
      <c r="E8" s="107"/>
      <c r="F8" s="26"/>
      <c r="G8" s="43">
        <v>5</v>
      </c>
      <c r="H8" s="27" t="s">
        <v>38</v>
      </c>
      <c r="I8" s="44">
        <f t="shared" si="0"/>
        <v>0</v>
      </c>
    </row>
    <row r="9" spans="1:10" ht="11.25" customHeight="1" x14ac:dyDescent="0.2">
      <c r="A9" s="24">
        <v>7</v>
      </c>
      <c r="B9" s="25">
        <v>210010311</v>
      </c>
      <c r="C9" s="107" t="s">
        <v>45</v>
      </c>
      <c r="D9" s="107"/>
      <c r="E9" s="107"/>
      <c r="F9" s="26"/>
      <c r="G9" s="43">
        <v>30</v>
      </c>
      <c r="H9" s="27" t="s">
        <v>38</v>
      </c>
      <c r="I9" s="44">
        <f t="shared" si="0"/>
        <v>0</v>
      </c>
    </row>
    <row r="10" spans="1:10" ht="22.5" customHeight="1" x14ac:dyDescent="0.2">
      <c r="A10" s="28">
        <v>8</v>
      </c>
      <c r="B10" s="29">
        <v>210010312</v>
      </c>
      <c r="C10" s="96" t="s">
        <v>46</v>
      </c>
      <c r="D10" s="96"/>
      <c r="E10" s="96"/>
      <c r="F10" s="30"/>
      <c r="G10" s="31">
        <v>3</v>
      </c>
      <c r="H10" s="32" t="s">
        <v>38</v>
      </c>
      <c r="I10" s="44">
        <f t="shared" si="0"/>
        <v>0</v>
      </c>
    </row>
    <row r="11" spans="1:10" ht="11.45" customHeight="1" x14ac:dyDescent="0.2">
      <c r="A11" s="24">
        <v>9</v>
      </c>
      <c r="B11" s="25">
        <v>210121113</v>
      </c>
      <c r="C11" s="107" t="s">
        <v>47</v>
      </c>
      <c r="D11" s="107"/>
      <c r="E11" s="107"/>
      <c r="F11" s="26"/>
      <c r="G11" s="43">
        <v>1</v>
      </c>
      <c r="H11" s="27" t="s">
        <v>38</v>
      </c>
      <c r="I11" s="44">
        <f t="shared" si="0"/>
        <v>0</v>
      </c>
    </row>
    <row r="12" spans="1:10" ht="11.45" customHeight="1" x14ac:dyDescent="0.2">
      <c r="A12" s="24">
        <v>10</v>
      </c>
      <c r="B12" s="25">
        <v>210121011</v>
      </c>
      <c r="C12" s="107" t="s">
        <v>48</v>
      </c>
      <c r="D12" s="107"/>
      <c r="E12" s="107"/>
      <c r="F12" s="26"/>
      <c r="G12" s="43">
        <v>1</v>
      </c>
      <c r="H12" s="27" t="s">
        <v>38</v>
      </c>
      <c r="I12" s="44">
        <f t="shared" si="0"/>
        <v>0</v>
      </c>
    </row>
    <row r="13" spans="1:10" ht="11.25" customHeight="1" x14ac:dyDescent="0.2">
      <c r="A13" s="24">
        <v>11</v>
      </c>
      <c r="B13" s="25">
        <v>210110001</v>
      </c>
      <c r="C13" s="107" t="s">
        <v>49</v>
      </c>
      <c r="D13" s="107"/>
      <c r="E13" s="107"/>
      <c r="F13" s="26"/>
      <c r="G13" s="43">
        <v>1</v>
      </c>
      <c r="H13" s="27" t="s">
        <v>38</v>
      </c>
      <c r="I13" s="44">
        <f t="shared" si="0"/>
        <v>0</v>
      </c>
    </row>
    <row r="14" spans="1:10" ht="11.25" customHeight="1" x14ac:dyDescent="0.2">
      <c r="A14" s="24">
        <v>12</v>
      </c>
      <c r="B14" s="25">
        <v>210110004</v>
      </c>
      <c r="C14" s="107" t="s">
        <v>50</v>
      </c>
      <c r="D14" s="107"/>
      <c r="E14" s="107"/>
      <c r="F14" s="26"/>
      <c r="G14" s="43">
        <v>5</v>
      </c>
      <c r="H14" s="27" t="s">
        <v>38</v>
      </c>
      <c r="I14" s="44">
        <f t="shared" si="0"/>
        <v>0</v>
      </c>
    </row>
    <row r="15" spans="1:10" ht="11.25" customHeight="1" x14ac:dyDescent="0.2">
      <c r="A15" s="24">
        <v>13</v>
      </c>
      <c r="B15" s="25">
        <v>210100001</v>
      </c>
      <c r="C15" s="107" t="s">
        <v>51</v>
      </c>
      <c r="D15" s="107"/>
      <c r="E15" s="107"/>
      <c r="F15" s="26"/>
      <c r="G15" s="43">
        <v>18</v>
      </c>
      <c r="H15" s="27" t="s">
        <v>38</v>
      </c>
      <c r="I15" s="44">
        <f t="shared" si="0"/>
        <v>0</v>
      </c>
    </row>
    <row r="16" spans="1:10" ht="22.5" customHeight="1" x14ac:dyDescent="0.2">
      <c r="A16" s="28">
        <v>14</v>
      </c>
      <c r="B16" s="29">
        <v>210111022</v>
      </c>
      <c r="C16" s="96" t="s">
        <v>52</v>
      </c>
      <c r="D16" s="96"/>
      <c r="E16" s="96"/>
      <c r="F16" s="30"/>
      <c r="G16" s="31">
        <v>23</v>
      </c>
      <c r="H16" s="32" t="s">
        <v>38</v>
      </c>
      <c r="I16" s="44">
        <f t="shared" si="0"/>
        <v>0</v>
      </c>
    </row>
    <row r="17" spans="1:10" ht="11.25" customHeight="1" x14ac:dyDescent="0.2">
      <c r="A17" s="33"/>
      <c r="B17" s="33"/>
      <c r="C17" s="108" t="s">
        <v>53</v>
      </c>
      <c r="D17" s="108"/>
      <c r="E17" s="108"/>
      <c r="F17" s="33"/>
      <c r="G17" s="33"/>
      <c r="H17" s="33"/>
      <c r="I17" s="33"/>
    </row>
    <row r="18" spans="1:10" x14ac:dyDescent="0.2">
      <c r="A18" s="51"/>
      <c r="B18" s="52"/>
      <c r="C18" s="52"/>
      <c r="D18" s="52"/>
      <c r="E18" s="52"/>
      <c r="F18" s="51" t="s">
        <v>83</v>
      </c>
      <c r="G18" s="52"/>
      <c r="H18" s="52"/>
      <c r="I18" s="53">
        <f>SUM(I3:I17)</f>
        <v>0</v>
      </c>
      <c r="J18" s="48"/>
    </row>
    <row r="19" spans="1:10" ht="11.25" customHeight="1" x14ac:dyDescent="0.2">
      <c r="A19" s="97" t="s">
        <v>84</v>
      </c>
      <c r="B19" s="97"/>
      <c r="C19" s="97"/>
      <c r="D19" s="97"/>
      <c r="E19" s="97"/>
      <c r="F19" s="97"/>
      <c r="G19" s="97"/>
      <c r="H19" s="97"/>
      <c r="I19" s="97"/>
      <c r="J19" s="97"/>
    </row>
    <row r="20" spans="1:10" ht="11.25" customHeight="1" x14ac:dyDescent="0.2">
      <c r="A20" s="47"/>
      <c r="B20" s="54" t="s">
        <v>85</v>
      </c>
      <c r="C20" s="47"/>
      <c r="D20" s="55">
        <f>I18</f>
        <v>0</v>
      </c>
      <c r="E20" s="47"/>
      <c r="F20" s="47"/>
      <c r="G20" s="47"/>
      <c r="H20" s="47"/>
      <c r="I20" s="47"/>
      <c r="J20" s="47"/>
    </row>
    <row r="21" spans="1:10" ht="11.25" customHeight="1" x14ac:dyDescent="0.2">
      <c r="A21" s="47"/>
      <c r="B21" s="47"/>
      <c r="C21" s="47"/>
      <c r="D21" s="47"/>
      <c r="E21" s="47"/>
      <c r="F21" s="47"/>
      <c r="G21" s="47"/>
      <c r="H21" s="47"/>
      <c r="I21" s="47"/>
      <c r="J21" s="47"/>
    </row>
    <row r="22" spans="1:10" ht="11.25" customHeight="1" x14ac:dyDescent="0.2">
      <c r="A22" s="47"/>
      <c r="B22" s="47"/>
      <c r="C22" s="47"/>
      <c r="D22" s="56" t="s">
        <v>86</v>
      </c>
      <c r="E22" s="47"/>
      <c r="F22" s="47"/>
      <c r="G22" s="47"/>
      <c r="H22" s="47"/>
      <c r="I22" s="47"/>
      <c r="J22" s="47"/>
    </row>
    <row r="23" spans="1:10" ht="11.25" customHeight="1" x14ac:dyDescent="0.2">
      <c r="A23" s="98" t="s">
        <v>87</v>
      </c>
      <c r="B23" s="99"/>
      <c r="C23" s="59"/>
      <c r="D23" s="60">
        <f>D20</f>
        <v>0</v>
      </c>
      <c r="E23" s="47"/>
      <c r="F23" s="47"/>
      <c r="G23" s="47"/>
      <c r="H23" s="47"/>
      <c r="I23" s="47"/>
      <c r="J23" s="47"/>
    </row>
    <row r="24" spans="1:10" ht="11.25" customHeight="1" x14ac:dyDescent="0.2">
      <c r="A24" s="100" t="s">
        <v>129</v>
      </c>
      <c r="B24" s="101"/>
      <c r="C24" s="47"/>
      <c r="D24" s="58">
        <f>D23</f>
        <v>0</v>
      </c>
      <c r="E24" s="47"/>
      <c r="F24" s="47"/>
      <c r="G24" s="47"/>
      <c r="H24" s="47"/>
      <c r="I24" s="47"/>
      <c r="J24" s="47"/>
    </row>
    <row r="25" spans="1:10" ht="11.25" customHeight="1" x14ac:dyDescent="0.2">
      <c r="A25" s="47"/>
      <c r="B25" s="47"/>
      <c r="C25" s="47"/>
      <c r="D25" s="54"/>
      <c r="E25" s="47"/>
      <c r="F25" s="47"/>
      <c r="G25" s="47"/>
      <c r="H25" s="47"/>
      <c r="I25" s="47"/>
      <c r="J25" s="47"/>
    </row>
    <row r="26" spans="1:10" ht="31.5" customHeight="1" x14ac:dyDescent="0.2">
      <c r="A26" s="102" t="s">
        <v>89</v>
      </c>
      <c r="B26" s="103"/>
      <c r="C26" s="103"/>
      <c r="D26" s="103" t="s">
        <v>88</v>
      </c>
      <c r="E26" s="103"/>
      <c r="F26" s="103"/>
      <c r="G26" s="103"/>
      <c r="H26" s="103"/>
      <c r="I26" s="103"/>
      <c r="J26" s="46"/>
    </row>
    <row r="27" spans="1:10" ht="13.5" customHeight="1" x14ac:dyDescent="0.2">
      <c r="A27" s="15" t="s">
        <v>30</v>
      </c>
      <c r="B27" s="16" t="s">
        <v>31</v>
      </c>
      <c r="C27" s="104" t="s">
        <v>32</v>
      </c>
      <c r="D27" s="104"/>
      <c r="E27" s="104"/>
      <c r="F27" s="17" t="s">
        <v>33</v>
      </c>
      <c r="G27" s="15" t="s">
        <v>34</v>
      </c>
      <c r="H27" s="18" t="s">
        <v>35</v>
      </c>
      <c r="I27" s="50" t="s">
        <v>36</v>
      </c>
    </row>
    <row r="28" spans="1:10" ht="12.75" customHeight="1" x14ac:dyDescent="0.2">
      <c r="A28" s="19">
        <v>1</v>
      </c>
      <c r="B28" s="20">
        <v>220260001</v>
      </c>
      <c r="C28" s="106" t="s">
        <v>54</v>
      </c>
      <c r="D28" s="106"/>
      <c r="E28" s="106"/>
      <c r="F28" s="21"/>
      <c r="G28" s="22">
        <v>9</v>
      </c>
      <c r="H28" s="23" t="s">
        <v>38</v>
      </c>
      <c r="I28" s="43">
        <f>F28*G28</f>
        <v>0</v>
      </c>
    </row>
    <row r="29" spans="1:10" ht="11.25" customHeight="1" x14ac:dyDescent="0.2">
      <c r="A29" s="24">
        <v>2</v>
      </c>
      <c r="B29" s="25">
        <v>220280221</v>
      </c>
      <c r="C29" s="107" t="s">
        <v>55</v>
      </c>
      <c r="D29" s="107"/>
      <c r="E29" s="107"/>
      <c r="F29" s="26"/>
      <c r="G29" s="43">
        <v>40</v>
      </c>
      <c r="H29" s="27" t="s">
        <v>40</v>
      </c>
      <c r="I29" s="43">
        <f t="shared" ref="I29:I31" si="1">F29*G29</f>
        <v>0</v>
      </c>
    </row>
    <row r="30" spans="1:10" ht="11.25" customHeight="1" x14ac:dyDescent="0.2">
      <c r="A30" s="24">
        <v>3</v>
      </c>
      <c r="B30" s="25">
        <v>220280281</v>
      </c>
      <c r="C30" s="107" t="s">
        <v>56</v>
      </c>
      <c r="D30" s="107"/>
      <c r="E30" s="107"/>
      <c r="F30" s="26"/>
      <c r="G30" s="43">
        <v>300</v>
      </c>
      <c r="H30" s="27" t="s">
        <v>40</v>
      </c>
      <c r="I30" s="43">
        <f t="shared" si="1"/>
        <v>0</v>
      </c>
    </row>
    <row r="31" spans="1:10" ht="11.85" customHeight="1" x14ac:dyDescent="0.2">
      <c r="A31" s="34">
        <v>4</v>
      </c>
      <c r="B31" s="35">
        <v>220260532</v>
      </c>
      <c r="C31" s="108" t="s">
        <v>57</v>
      </c>
      <c r="D31" s="108"/>
      <c r="E31" s="108"/>
      <c r="F31" s="36"/>
      <c r="G31" s="37">
        <v>40</v>
      </c>
      <c r="H31" s="38" t="s">
        <v>40</v>
      </c>
      <c r="I31" s="61">
        <f t="shared" si="1"/>
        <v>0</v>
      </c>
    </row>
    <row r="32" spans="1:10" x14ac:dyDescent="0.2">
      <c r="A32" s="62"/>
      <c r="B32" s="63"/>
      <c r="C32" s="63"/>
      <c r="D32" s="63"/>
      <c r="E32" s="63"/>
      <c r="F32" s="51" t="s">
        <v>83</v>
      </c>
      <c r="G32" s="63"/>
      <c r="H32" s="63"/>
      <c r="I32" s="53">
        <f>SUM(I28:I31)</f>
        <v>0</v>
      </c>
      <c r="J32" s="48"/>
    </row>
    <row r="33" spans="1:10" x14ac:dyDescent="0.2">
      <c r="A33" s="97" t="s">
        <v>84</v>
      </c>
      <c r="B33" s="97"/>
      <c r="C33" s="97"/>
      <c r="D33" s="97"/>
      <c r="E33" s="97"/>
      <c r="F33" s="97"/>
      <c r="G33" s="97"/>
      <c r="H33" s="97"/>
      <c r="I33" s="97"/>
      <c r="J33" s="97"/>
    </row>
    <row r="34" spans="1:10" x14ac:dyDescent="0.2">
      <c r="A34" s="47"/>
      <c r="B34" s="54" t="s">
        <v>85</v>
      </c>
      <c r="C34" s="47"/>
      <c r="D34" s="55">
        <f>I32</f>
        <v>0</v>
      </c>
      <c r="E34" s="47"/>
      <c r="F34" s="47"/>
      <c r="G34" s="47"/>
      <c r="H34" s="47"/>
      <c r="I34" s="47"/>
      <c r="J34" s="47"/>
    </row>
    <row r="35" spans="1:10" ht="16.5" customHeight="1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</row>
    <row r="36" spans="1:10" ht="16.5" customHeight="1" x14ac:dyDescent="0.2">
      <c r="A36" s="47"/>
      <c r="B36" s="47"/>
      <c r="C36" s="47"/>
      <c r="D36" s="56" t="s">
        <v>86</v>
      </c>
      <c r="E36" s="47"/>
      <c r="F36" s="47"/>
      <c r="G36" s="47"/>
      <c r="H36" s="47"/>
      <c r="I36" s="47"/>
      <c r="J36" s="47"/>
    </row>
    <row r="37" spans="1:10" x14ac:dyDescent="0.2">
      <c r="A37" s="98" t="s">
        <v>87</v>
      </c>
      <c r="B37" s="99"/>
      <c r="C37" s="59"/>
      <c r="D37" s="60">
        <f>D34</f>
        <v>0</v>
      </c>
      <c r="E37" s="47"/>
      <c r="F37" s="47"/>
      <c r="G37" s="47"/>
      <c r="H37" s="47"/>
      <c r="I37" s="47"/>
      <c r="J37" s="47"/>
    </row>
    <row r="38" spans="1:10" x14ac:dyDescent="0.2">
      <c r="A38" s="100" t="s">
        <v>129</v>
      </c>
      <c r="B38" s="101"/>
      <c r="C38" s="47"/>
      <c r="D38" s="58">
        <f>D37</f>
        <v>0</v>
      </c>
      <c r="E38" s="47"/>
      <c r="F38" s="47"/>
      <c r="G38" s="47"/>
      <c r="H38" s="47"/>
      <c r="I38" s="47"/>
      <c r="J38" s="47"/>
    </row>
    <row r="39" spans="1:10" x14ac:dyDescent="0.2">
      <c r="A39" s="64"/>
      <c r="B39" s="65"/>
      <c r="C39" s="47"/>
      <c r="D39" s="58"/>
      <c r="E39" s="47"/>
      <c r="F39" s="47"/>
      <c r="G39" s="47"/>
      <c r="H39" s="47"/>
      <c r="I39" s="47"/>
      <c r="J39" s="47"/>
    </row>
    <row r="40" spans="1:10" ht="26.25" customHeight="1" x14ac:dyDescent="0.2">
      <c r="A40" s="102" t="s">
        <v>90</v>
      </c>
      <c r="B40" s="103"/>
      <c r="C40" s="103"/>
      <c r="D40" s="103" t="s">
        <v>88</v>
      </c>
      <c r="E40" s="103"/>
      <c r="F40" s="103"/>
      <c r="G40" s="103"/>
      <c r="H40" s="103"/>
      <c r="I40" s="103"/>
      <c r="J40" s="47"/>
    </row>
    <row r="41" spans="1:10" x14ac:dyDescent="0.2">
      <c r="A41" s="15" t="s">
        <v>30</v>
      </c>
      <c r="B41" s="16" t="s">
        <v>31</v>
      </c>
      <c r="C41" s="104" t="s">
        <v>32</v>
      </c>
      <c r="D41" s="104"/>
      <c r="E41" s="104"/>
      <c r="F41" s="17" t="s">
        <v>33</v>
      </c>
      <c r="G41" s="15" t="s">
        <v>34</v>
      </c>
      <c r="H41" s="18" t="s">
        <v>35</v>
      </c>
      <c r="I41" s="50" t="s">
        <v>36</v>
      </c>
      <c r="J41" s="47"/>
    </row>
    <row r="42" spans="1:10" x14ac:dyDescent="0.2">
      <c r="A42" s="19">
        <v>1</v>
      </c>
      <c r="B42" s="20" t="s">
        <v>91</v>
      </c>
      <c r="C42" s="105" t="s">
        <v>92</v>
      </c>
      <c r="D42" s="106"/>
      <c r="E42" s="106"/>
      <c r="F42" s="21"/>
      <c r="G42" s="22">
        <v>303</v>
      </c>
      <c r="H42" s="66" t="s">
        <v>93</v>
      </c>
      <c r="I42" s="43">
        <f>F42*G42</f>
        <v>0</v>
      </c>
      <c r="J42" s="47"/>
    </row>
    <row r="43" spans="1:10" x14ac:dyDescent="0.2">
      <c r="A43" s="51"/>
      <c r="B43" s="52"/>
      <c r="C43" s="52"/>
      <c r="D43" s="52"/>
      <c r="E43" s="52"/>
      <c r="F43" s="51" t="s">
        <v>83</v>
      </c>
      <c r="G43" s="52"/>
      <c r="H43" s="52"/>
      <c r="I43" s="53">
        <v>0</v>
      </c>
      <c r="J43" s="48"/>
    </row>
    <row r="44" spans="1:10" x14ac:dyDescent="0.2">
      <c r="A44" s="97" t="s">
        <v>84</v>
      </c>
      <c r="B44" s="97"/>
      <c r="C44" s="97"/>
      <c r="D44" s="97"/>
      <c r="E44" s="97"/>
      <c r="F44" s="97"/>
      <c r="G44" s="97"/>
      <c r="H44" s="97"/>
      <c r="I44" s="97"/>
      <c r="J44" s="97"/>
    </row>
    <row r="45" spans="1:10" x14ac:dyDescent="0.2">
      <c r="A45" s="47"/>
      <c r="B45" s="54" t="s">
        <v>85</v>
      </c>
      <c r="C45" s="47"/>
      <c r="D45" s="55">
        <f>I43</f>
        <v>0</v>
      </c>
      <c r="E45" s="47"/>
      <c r="F45" s="47"/>
      <c r="G45" s="47"/>
      <c r="H45" s="47"/>
      <c r="I45" s="47"/>
      <c r="J45" s="47"/>
    </row>
    <row r="46" spans="1:10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</row>
    <row r="47" spans="1:10" x14ac:dyDescent="0.2">
      <c r="A47" s="47"/>
      <c r="B47" s="47"/>
      <c r="C47" s="47"/>
      <c r="D47" s="56" t="s">
        <v>86</v>
      </c>
      <c r="E47" s="47"/>
      <c r="F47" s="47"/>
      <c r="G47" s="47"/>
      <c r="H47" s="47"/>
      <c r="I47" s="47"/>
      <c r="J47" s="47"/>
    </row>
    <row r="48" spans="1:10" x14ac:dyDescent="0.2">
      <c r="A48" s="98" t="s">
        <v>87</v>
      </c>
      <c r="B48" s="99"/>
      <c r="C48" s="59"/>
      <c r="D48" s="60">
        <f>D45</f>
        <v>0</v>
      </c>
      <c r="E48" s="47"/>
      <c r="F48" s="47"/>
      <c r="G48" s="47"/>
      <c r="H48" s="47"/>
      <c r="I48" s="47"/>
      <c r="J48" s="47"/>
    </row>
    <row r="49" spans="1:10" x14ac:dyDescent="0.2">
      <c r="A49" s="100" t="s">
        <v>129</v>
      </c>
      <c r="B49" s="101"/>
      <c r="C49" s="47"/>
      <c r="D49" s="58">
        <f>D48</f>
        <v>0</v>
      </c>
      <c r="E49" s="47"/>
      <c r="F49" s="47"/>
      <c r="G49" s="47"/>
      <c r="H49" s="47"/>
      <c r="I49" s="47"/>
      <c r="J49" s="47"/>
    </row>
    <row r="50" spans="1:10" x14ac:dyDescent="0.2">
      <c r="A50" s="64"/>
      <c r="B50" s="65"/>
      <c r="C50" s="47"/>
      <c r="D50" s="58"/>
      <c r="E50" s="47"/>
      <c r="F50" s="47"/>
      <c r="G50" s="47"/>
      <c r="H50" s="47"/>
      <c r="I50" s="47"/>
      <c r="J50" s="47"/>
    </row>
    <row r="51" spans="1:10" ht="24" customHeight="1" x14ac:dyDescent="0.2">
      <c r="A51" s="102" t="s">
        <v>94</v>
      </c>
      <c r="B51" s="103"/>
      <c r="C51" s="103"/>
      <c r="D51" s="103" t="s">
        <v>88</v>
      </c>
      <c r="E51" s="103"/>
      <c r="F51" s="103"/>
      <c r="G51" s="103"/>
      <c r="H51" s="103"/>
      <c r="I51" s="103"/>
      <c r="J51" s="47"/>
    </row>
    <row r="52" spans="1:10" x14ac:dyDescent="0.2">
      <c r="A52" s="15" t="s">
        <v>30</v>
      </c>
      <c r="B52" s="16" t="s">
        <v>31</v>
      </c>
      <c r="C52" s="104" t="s">
        <v>32</v>
      </c>
      <c r="D52" s="104"/>
      <c r="E52" s="104"/>
      <c r="F52" s="17" t="s">
        <v>33</v>
      </c>
      <c r="G52" s="15" t="s">
        <v>34</v>
      </c>
      <c r="H52" s="18" t="s">
        <v>35</v>
      </c>
      <c r="I52" s="50" t="s">
        <v>36</v>
      </c>
      <c r="J52" s="47"/>
    </row>
    <row r="53" spans="1:10" x14ac:dyDescent="0.2">
      <c r="A53" s="19">
        <v>1</v>
      </c>
      <c r="B53" s="20">
        <v>320410002</v>
      </c>
      <c r="C53" s="47"/>
      <c r="D53" s="105" t="s">
        <v>95</v>
      </c>
      <c r="E53" s="106"/>
      <c r="F53" s="21"/>
      <c r="G53" s="22">
        <v>1</v>
      </c>
      <c r="H53" s="66" t="s">
        <v>96</v>
      </c>
      <c r="I53" s="43">
        <v>25</v>
      </c>
      <c r="J53" s="47"/>
    </row>
    <row r="54" spans="1:10" x14ac:dyDescent="0.2">
      <c r="A54" s="51"/>
      <c r="B54" s="52"/>
      <c r="C54" s="52"/>
      <c r="D54" s="52"/>
      <c r="E54" s="52"/>
      <c r="F54" s="51" t="s">
        <v>83</v>
      </c>
      <c r="G54" s="52"/>
      <c r="H54" s="52"/>
      <c r="I54" s="53">
        <v>0</v>
      </c>
      <c r="J54" s="48"/>
    </row>
    <row r="55" spans="1:10" x14ac:dyDescent="0.2">
      <c r="A55" s="97" t="s">
        <v>84</v>
      </c>
      <c r="B55" s="97"/>
      <c r="C55" s="97"/>
      <c r="D55" s="97"/>
      <c r="E55" s="97"/>
      <c r="F55" s="97"/>
      <c r="G55" s="97"/>
      <c r="H55" s="97"/>
      <c r="I55" s="97"/>
      <c r="J55" s="97"/>
    </row>
    <row r="56" spans="1:10" x14ac:dyDescent="0.2">
      <c r="A56" s="47"/>
      <c r="B56" s="54" t="s">
        <v>85</v>
      </c>
      <c r="C56" s="47"/>
      <c r="D56" s="55">
        <f>I54</f>
        <v>0</v>
      </c>
      <c r="E56" s="47"/>
      <c r="F56" s="47"/>
      <c r="G56" s="47"/>
      <c r="H56" s="47"/>
      <c r="I56" s="47"/>
      <c r="J56" s="47"/>
    </row>
    <row r="57" spans="1:10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</row>
    <row r="58" spans="1:10" x14ac:dyDescent="0.2">
      <c r="A58" s="47"/>
      <c r="B58" s="47"/>
      <c r="C58" s="47"/>
      <c r="D58" s="56" t="s">
        <v>86</v>
      </c>
      <c r="E58" s="47"/>
      <c r="F58" s="47"/>
      <c r="G58" s="47"/>
      <c r="H58" s="47"/>
      <c r="I58" s="47"/>
      <c r="J58" s="47"/>
    </row>
    <row r="59" spans="1:10" x14ac:dyDescent="0.2">
      <c r="A59" s="98" t="s">
        <v>87</v>
      </c>
      <c r="B59" s="99"/>
      <c r="C59" s="59"/>
      <c r="D59" s="60">
        <f>D56</f>
        <v>0</v>
      </c>
      <c r="E59" s="47"/>
      <c r="F59" s="47"/>
      <c r="G59" s="47"/>
      <c r="H59" s="47"/>
      <c r="I59" s="47"/>
      <c r="J59" s="47"/>
    </row>
    <row r="60" spans="1:10" x14ac:dyDescent="0.2">
      <c r="A60" s="100" t="s">
        <v>129</v>
      </c>
      <c r="B60" s="101"/>
      <c r="C60" s="47"/>
      <c r="D60" s="58">
        <f>D59</f>
        <v>0</v>
      </c>
      <c r="E60" s="47"/>
      <c r="F60" s="47"/>
      <c r="G60" s="47"/>
      <c r="H60" s="47"/>
      <c r="I60" s="47"/>
      <c r="J60" s="47"/>
    </row>
    <row r="61" spans="1:10" x14ac:dyDescent="0.2">
      <c r="A61" s="24"/>
      <c r="B61" s="25"/>
      <c r="C61" s="47"/>
      <c r="D61" s="67"/>
      <c r="E61" s="47"/>
      <c r="F61" s="26"/>
      <c r="G61" s="43"/>
      <c r="H61" s="68"/>
      <c r="I61" s="43"/>
      <c r="J61" s="47"/>
    </row>
    <row r="62" spans="1:10" ht="12.75" customHeight="1" x14ac:dyDescent="0.2">
      <c r="A62" s="64"/>
      <c r="B62" s="65"/>
      <c r="C62" s="47"/>
      <c r="D62" s="58"/>
      <c r="E62" s="47"/>
      <c r="F62" s="47"/>
      <c r="G62" s="47"/>
      <c r="H62" s="47"/>
      <c r="I62" s="47"/>
      <c r="J62" s="47"/>
    </row>
    <row r="63" spans="1:10" ht="21.75" customHeight="1" x14ac:dyDescent="0.2">
      <c r="A63" s="102" t="s">
        <v>97</v>
      </c>
      <c r="B63" s="103"/>
      <c r="C63" s="103"/>
      <c r="D63" s="103" t="s">
        <v>88</v>
      </c>
      <c r="E63" s="103"/>
      <c r="F63" s="103"/>
      <c r="G63" s="103"/>
      <c r="H63" s="103"/>
      <c r="I63" s="103"/>
    </row>
    <row r="64" spans="1:10" x14ac:dyDescent="0.2">
      <c r="A64" s="49" t="s">
        <v>30</v>
      </c>
      <c r="B64" s="73" t="s">
        <v>31</v>
      </c>
      <c r="C64" s="109" t="s">
        <v>32</v>
      </c>
      <c r="D64" s="109"/>
      <c r="E64" s="109"/>
      <c r="F64" s="74" t="s">
        <v>33</v>
      </c>
      <c r="G64" s="49" t="s">
        <v>34</v>
      </c>
      <c r="H64" s="75" t="s">
        <v>35</v>
      </c>
      <c r="I64" s="49" t="s">
        <v>36</v>
      </c>
    </row>
    <row r="65" spans="1:9" x14ac:dyDescent="0.2">
      <c r="A65" s="24">
        <v>1</v>
      </c>
      <c r="B65" s="40">
        <v>2920</v>
      </c>
      <c r="D65" s="107" t="s">
        <v>98</v>
      </c>
      <c r="E65" s="107"/>
      <c r="F65" s="26"/>
      <c r="G65" s="43">
        <v>20</v>
      </c>
      <c r="H65" s="27" t="s">
        <v>40</v>
      </c>
      <c r="I65" s="43">
        <f>F65*G65</f>
        <v>0</v>
      </c>
    </row>
    <row r="66" spans="1:9" x14ac:dyDescent="0.2">
      <c r="A66" s="24">
        <v>2</v>
      </c>
      <c r="B66" s="39">
        <v>33914</v>
      </c>
      <c r="D66" s="107" t="s">
        <v>99</v>
      </c>
      <c r="E66" s="107"/>
      <c r="F66" s="26"/>
      <c r="G66" s="43">
        <v>80</v>
      </c>
      <c r="H66" s="27" t="s">
        <v>40</v>
      </c>
      <c r="I66" s="43">
        <f t="shared" ref="I66:I94" si="2">F66*G66</f>
        <v>0</v>
      </c>
    </row>
    <row r="67" spans="1:9" x14ac:dyDescent="0.2">
      <c r="A67" s="24">
        <v>3</v>
      </c>
      <c r="B67" s="27" t="s">
        <v>58</v>
      </c>
      <c r="D67" s="107" t="s">
        <v>100</v>
      </c>
      <c r="E67" s="107"/>
      <c r="F67" s="26"/>
      <c r="G67" s="43">
        <v>193</v>
      </c>
      <c r="H67" s="27" t="s">
        <v>59</v>
      </c>
      <c r="I67" s="43">
        <f t="shared" si="2"/>
        <v>0</v>
      </c>
    </row>
    <row r="68" spans="1:9" x14ac:dyDescent="0.2">
      <c r="A68" s="24">
        <v>4</v>
      </c>
      <c r="B68" s="40">
        <v>2960</v>
      </c>
      <c r="D68" s="107" t="s">
        <v>101</v>
      </c>
      <c r="E68" s="107"/>
      <c r="F68" s="26"/>
      <c r="G68" s="43">
        <v>10</v>
      </c>
      <c r="H68" s="27" t="s">
        <v>40</v>
      </c>
      <c r="I68" s="43">
        <f t="shared" si="2"/>
        <v>0</v>
      </c>
    </row>
    <row r="69" spans="1:9" x14ac:dyDescent="0.2">
      <c r="A69" s="24">
        <v>5</v>
      </c>
      <c r="B69" s="27" t="s">
        <v>60</v>
      </c>
      <c r="D69" s="107" t="s">
        <v>102</v>
      </c>
      <c r="E69" s="107"/>
      <c r="F69" s="41"/>
      <c r="G69" s="43">
        <v>1</v>
      </c>
      <c r="H69" s="27" t="s">
        <v>61</v>
      </c>
      <c r="I69" s="43">
        <f t="shared" si="2"/>
        <v>0</v>
      </c>
    </row>
    <row r="70" spans="1:9" x14ac:dyDescent="0.2">
      <c r="A70" s="24">
        <v>6</v>
      </c>
      <c r="B70" s="27" t="s">
        <v>62</v>
      </c>
      <c r="D70" s="107" t="s">
        <v>103</v>
      </c>
      <c r="E70" s="107"/>
      <c r="F70" s="41"/>
      <c r="G70" s="43">
        <v>1</v>
      </c>
      <c r="H70" s="27" t="s">
        <v>61</v>
      </c>
      <c r="I70" s="43">
        <f t="shared" si="2"/>
        <v>0</v>
      </c>
    </row>
    <row r="71" spans="1:9" x14ac:dyDescent="0.2">
      <c r="A71" s="24">
        <v>7</v>
      </c>
      <c r="B71" s="27" t="s">
        <v>63</v>
      </c>
      <c r="D71" s="107" t="s">
        <v>104</v>
      </c>
      <c r="E71" s="107"/>
      <c r="F71" s="26"/>
      <c r="G71" s="43">
        <v>2</v>
      </c>
      <c r="H71" s="27" t="s">
        <v>61</v>
      </c>
      <c r="I71" s="43">
        <f t="shared" si="2"/>
        <v>0</v>
      </c>
    </row>
    <row r="72" spans="1:9" x14ac:dyDescent="0.2">
      <c r="A72" s="24">
        <v>8</v>
      </c>
      <c r="B72" s="27" t="s">
        <v>64</v>
      </c>
      <c r="D72" s="107" t="s">
        <v>105</v>
      </c>
      <c r="E72" s="107"/>
      <c r="F72" s="26"/>
      <c r="G72" s="43">
        <v>3</v>
      </c>
      <c r="H72" s="27" t="s">
        <v>61</v>
      </c>
      <c r="I72" s="43">
        <f t="shared" si="2"/>
        <v>0</v>
      </c>
    </row>
    <row r="73" spans="1:9" x14ac:dyDescent="0.2">
      <c r="A73" s="24">
        <v>9</v>
      </c>
      <c r="B73" s="27" t="s">
        <v>65</v>
      </c>
      <c r="D73" s="107" t="s">
        <v>106</v>
      </c>
      <c r="E73" s="107"/>
      <c r="F73" s="26"/>
      <c r="G73" s="43">
        <v>18</v>
      </c>
      <c r="H73" s="27" t="s">
        <v>61</v>
      </c>
      <c r="I73" s="43">
        <f t="shared" si="2"/>
        <v>0</v>
      </c>
    </row>
    <row r="74" spans="1:9" x14ac:dyDescent="0.2">
      <c r="A74" s="24">
        <v>10</v>
      </c>
      <c r="B74" s="27" t="s">
        <v>66</v>
      </c>
      <c r="D74" s="107" t="s">
        <v>107</v>
      </c>
      <c r="E74" s="107"/>
      <c r="F74" s="26"/>
      <c r="G74" s="43">
        <v>3</v>
      </c>
      <c r="H74" s="27" t="s">
        <v>61</v>
      </c>
      <c r="I74" s="43">
        <f t="shared" si="2"/>
        <v>0</v>
      </c>
    </row>
    <row r="75" spans="1:9" x14ac:dyDescent="0.2">
      <c r="A75" s="24">
        <v>11</v>
      </c>
      <c r="B75" s="27" t="s">
        <v>67</v>
      </c>
      <c r="D75" s="107" t="s">
        <v>108</v>
      </c>
      <c r="E75" s="107"/>
      <c r="F75" s="26"/>
      <c r="G75" s="43">
        <v>28</v>
      </c>
      <c r="H75" s="27" t="s">
        <v>61</v>
      </c>
      <c r="I75" s="43">
        <f t="shared" si="2"/>
        <v>0</v>
      </c>
    </row>
    <row r="76" spans="1:9" x14ac:dyDescent="0.2">
      <c r="A76" s="24">
        <v>12</v>
      </c>
      <c r="B76" s="27" t="s">
        <v>68</v>
      </c>
      <c r="D76" s="107" t="s">
        <v>109</v>
      </c>
      <c r="E76" s="107"/>
      <c r="F76" s="26"/>
      <c r="G76" s="43">
        <v>2</v>
      </c>
      <c r="H76" s="27" t="s">
        <v>61</v>
      </c>
      <c r="I76" s="43">
        <f t="shared" si="2"/>
        <v>0</v>
      </c>
    </row>
    <row r="77" spans="1:9" x14ac:dyDescent="0.2">
      <c r="A77" s="24">
        <v>13</v>
      </c>
      <c r="B77" s="27" t="s">
        <v>69</v>
      </c>
      <c r="D77" s="107" t="s">
        <v>110</v>
      </c>
      <c r="E77" s="107"/>
      <c r="F77" s="26"/>
      <c r="G77" s="43">
        <v>9</v>
      </c>
      <c r="H77" s="27" t="s">
        <v>61</v>
      </c>
      <c r="I77" s="43">
        <f t="shared" si="2"/>
        <v>0</v>
      </c>
    </row>
    <row r="78" spans="1:9" x14ac:dyDescent="0.2">
      <c r="A78" s="24">
        <v>14</v>
      </c>
      <c r="B78" s="27" t="s">
        <v>70</v>
      </c>
      <c r="D78" s="107" t="s">
        <v>111</v>
      </c>
      <c r="E78" s="107"/>
      <c r="F78" s="26"/>
      <c r="G78" s="43">
        <v>1</v>
      </c>
      <c r="H78" s="27" t="s">
        <v>61</v>
      </c>
      <c r="I78" s="43">
        <f t="shared" si="2"/>
        <v>0</v>
      </c>
    </row>
    <row r="79" spans="1:9" x14ac:dyDescent="0.2">
      <c r="A79" s="24">
        <v>15</v>
      </c>
      <c r="B79" s="27" t="s">
        <v>71</v>
      </c>
      <c r="D79" s="107" t="s">
        <v>112</v>
      </c>
      <c r="E79" s="107"/>
      <c r="F79" s="26"/>
      <c r="G79" s="43">
        <v>9</v>
      </c>
      <c r="H79" s="27" t="s">
        <v>61</v>
      </c>
      <c r="I79" s="43">
        <f t="shared" si="2"/>
        <v>0</v>
      </c>
    </row>
    <row r="80" spans="1:9" x14ac:dyDescent="0.2">
      <c r="A80" s="24">
        <v>16</v>
      </c>
      <c r="B80" s="40">
        <v>1723</v>
      </c>
      <c r="D80" s="107" t="s">
        <v>113</v>
      </c>
      <c r="E80" s="107"/>
      <c r="F80" s="26"/>
      <c r="G80" s="43">
        <v>9</v>
      </c>
      <c r="H80" s="27" t="s">
        <v>38</v>
      </c>
      <c r="I80" s="43">
        <f t="shared" si="2"/>
        <v>0</v>
      </c>
    </row>
    <row r="81" spans="1:10" x14ac:dyDescent="0.2">
      <c r="A81" s="24">
        <v>17</v>
      </c>
      <c r="B81" s="40">
        <v>1724</v>
      </c>
      <c r="D81" s="107" t="s">
        <v>114</v>
      </c>
      <c r="E81" s="107"/>
      <c r="F81" s="26"/>
      <c r="G81" s="43">
        <v>3</v>
      </c>
      <c r="H81" s="27" t="s">
        <v>38</v>
      </c>
      <c r="I81" s="43">
        <f t="shared" si="2"/>
        <v>0</v>
      </c>
    </row>
    <row r="82" spans="1:10" x14ac:dyDescent="0.2">
      <c r="A82" s="24">
        <v>18</v>
      </c>
      <c r="B82" s="40">
        <v>1726</v>
      </c>
      <c r="D82" s="107" t="s">
        <v>115</v>
      </c>
      <c r="E82" s="107"/>
      <c r="F82" s="26"/>
      <c r="G82" s="43">
        <v>8</v>
      </c>
      <c r="H82" s="27" t="s">
        <v>38</v>
      </c>
      <c r="I82" s="43">
        <f t="shared" si="2"/>
        <v>0</v>
      </c>
    </row>
    <row r="83" spans="1:10" x14ac:dyDescent="0.2">
      <c r="A83" s="24">
        <v>19</v>
      </c>
      <c r="B83" s="27" t="s">
        <v>72</v>
      </c>
      <c r="D83" s="107" t="s">
        <v>116</v>
      </c>
      <c r="E83" s="107"/>
      <c r="F83" s="41"/>
      <c r="G83" s="43">
        <v>13</v>
      </c>
      <c r="H83" s="27" t="s">
        <v>61</v>
      </c>
      <c r="I83" s="43">
        <f t="shared" si="2"/>
        <v>0</v>
      </c>
    </row>
    <row r="84" spans="1:10" x14ac:dyDescent="0.2">
      <c r="A84" s="24">
        <v>20</v>
      </c>
      <c r="B84" s="27" t="s">
        <v>73</v>
      </c>
      <c r="D84" s="107" t="s">
        <v>117</v>
      </c>
      <c r="E84" s="107"/>
      <c r="F84" s="26"/>
      <c r="G84" s="43">
        <v>5</v>
      </c>
      <c r="H84" s="27" t="s">
        <v>61</v>
      </c>
      <c r="I84" s="43">
        <f t="shared" si="2"/>
        <v>0</v>
      </c>
    </row>
    <row r="85" spans="1:10" x14ac:dyDescent="0.2">
      <c r="A85" s="24">
        <v>21</v>
      </c>
      <c r="B85" s="27" t="s">
        <v>74</v>
      </c>
      <c r="D85" s="107" t="s">
        <v>118</v>
      </c>
      <c r="E85" s="107"/>
      <c r="F85" s="26"/>
      <c r="G85" s="43">
        <v>10</v>
      </c>
      <c r="H85" s="27" t="s">
        <v>61</v>
      </c>
      <c r="I85" s="43">
        <f t="shared" si="2"/>
        <v>0</v>
      </c>
    </row>
    <row r="86" spans="1:10" x14ac:dyDescent="0.2">
      <c r="A86" s="24">
        <v>22</v>
      </c>
      <c r="B86" s="40">
        <v>1711</v>
      </c>
      <c r="D86" s="107" t="s">
        <v>119</v>
      </c>
      <c r="E86" s="107"/>
      <c r="F86" s="26"/>
      <c r="G86" s="43">
        <v>14</v>
      </c>
      <c r="H86" s="27" t="s">
        <v>38</v>
      </c>
      <c r="I86" s="43">
        <f t="shared" si="2"/>
        <v>0</v>
      </c>
    </row>
    <row r="87" spans="1:10" x14ac:dyDescent="0.2">
      <c r="A87" s="24">
        <v>23</v>
      </c>
      <c r="B87" s="27" t="s">
        <v>75</v>
      </c>
      <c r="D87" s="107" t="s">
        <v>120</v>
      </c>
      <c r="E87" s="107"/>
      <c r="F87" s="26"/>
      <c r="G87" s="43">
        <v>30</v>
      </c>
      <c r="H87" s="27" t="s">
        <v>61</v>
      </c>
      <c r="I87" s="43">
        <f t="shared" si="2"/>
        <v>0</v>
      </c>
    </row>
    <row r="88" spans="1:10" x14ac:dyDescent="0.2">
      <c r="A88" s="24">
        <v>24</v>
      </c>
      <c r="B88" s="27" t="s">
        <v>76</v>
      </c>
      <c r="D88" s="107" t="s">
        <v>121</v>
      </c>
      <c r="E88" s="107"/>
      <c r="F88" s="26"/>
      <c r="G88" s="43">
        <v>15</v>
      </c>
      <c r="H88" s="27" t="s">
        <v>61</v>
      </c>
      <c r="I88" s="43">
        <f t="shared" si="2"/>
        <v>0</v>
      </c>
    </row>
    <row r="89" spans="1:10" x14ac:dyDescent="0.2">
      <c r="A89" s="24">
        <v>25</v>
      </c>
      <c r="B89" s="27" t="s">
        <v>77</v>
      </c>
      <c r="D89" s="107" t="s">
        <v>122</v>
      </c>
      <c r="E89" s="107"/>
      <c r="F89" s="26"/>
      <c r="G89" s="43">
        <v>2</v>
      </c>
      <c r="H89" s="27" t="s">
        <v>61</v>
      </c>
      <c r="I89" s="43">
        <f t="shared" si="2"/>
        <v>0</v>
      </c>
    </row>
    <row r="90" spans="1:10" x14ac:dyDescent="0.2">
      <c r="A90" s="24">
        <v>26</v>
      </c>
      <c r="B90" s="27" t="s">
        <v>78</v>
      </c>
      <c r="D90" s="107" t="s">
        <v>123</v>
      </c>
      <c r="E90" s="107"/>
      <c r="F90" s="26"/>
      <c r="G90" s="43">
        <v>4</v>
      </c>
      <c r="H90" s="27" t="s">
        <v>61</v>
      </c>
      <c r="I90" s="43">
        <f t="shared" si="2"/>
        <v>0</v>
      </c>
    </row>
    <row r="91" spans="1:10" x14ac:dyDescent="0.2">
      <c r="A91" s="24">
        <v>27</v>
      </c>
      <c r="B91" s="27" t="s">
        <v>79</v>
      </c>
      <c r="D91" s="107" t="s">
        <v>124</v>
      </c>
      <c r="E91" s="107"/>
      <c r="F91" s="26"/>
      <c r="G91" s="43">
        <v>1</v>
      </c>
      <c r="H91" s="27" t="s">
        <v>61</v>
      </c>
      <c r="I91" s="43">
        <f t="shared" si="2"/>
        <v>0</v>
      </c>
    </row>
    <row r="92" spans="1:10" x14ac:dyDescent="0.2">
      <c r="A92" s="24">
        <v>28</v>
      </c>
      <c r="B92" s="27" t="s">
        <v>80</v>
      </c>
      <c r="D92" s="107" t="s">
        <v>125</v>
      </c>
      <c r="E92" s="107"/>
      <c r="F92" s="26"/>
      <c r="G92" s="43">
        <v>40</v>
      </c>
      <c r="H92" s="27" t="s">
        <v>59</v>
      </c>
      <c r="I92" s="43">
        <f t="shared" si="2"/>
        <v>0</v>
      </c>
    </row>
    <row r="93" spans="1:10" x14ac:dyDescent="0.2">
      <c r="A93" s="24">
        <v>29</v>
      </c>
      <c r="B93" s="27" t="s">
        <v>81</v>
      </c>
      <c r="D93" s="107" t="s">
        <v>126</v>
      </c>
      <c r="E93" s="107"/>
      <c r="F93" s="26"/>
      <c r="G93" s="43">
        <v>340</v>
      </c>
      <c r="H93" s="27" t="s">
        <v>59</v>
      </c>
      <c r="I93" s="43">
        <f t="shared" si="2"/>
        <v>0</v>
      </c>
    </row>
    <row r="94" spans="1:10" x14ac:dyDescent="0.2">
      <c r="A94" s="69">
        <v>30</v>
      </c>
      <c r="B94" s="70" t="s">
        <v>82</v>
      </c>
      <c r="C94" s="71"/>
      <c r="D94" s="110" t="s">
        <v>127</v>
      </c>
      <c r="E94" s="110"/>
      <c r="F94" s="72"/>
      <c r="G94" s="61">
        <v>23</v>
      </c>
      <c r="H94" s="70" t="s">
        <v>61</v>
      </c>
      <c r="I94" s="61">
        <f t="shared" si="2"/>
        <v>0</v>
      </c>
    </row>
    <row r="95" spans="1:10" x14ac:dyDescent="0.2">
      <c r="A95" s="62"/>
      <c r="B95" s="63"/>
      <c r="C95" s="63"/>
      <c r="D95" s="63"/>
      <c r="E95" s="63"/>
      <c r="F95" s="51" t="s">
        <v>83</v>
      </c>
      <c r="G95" s="63"/>
      <c r="H95" s="63"/>
      <c r="I95" s="53">
        <f>SUM(I65:I94)</f>
        <v>0</v>
      </c>
      <c r="J95" s="48"/>
    </row>
    <row r="96" spans="1:10" x14ac:dyDescent="0.2">
      <c r="A96" s="97" t="s">
        <v>84</v>
      </c>
      <c r="B96" s="97"/>
      <c r="C96" s="97"/>
      <c r="D96" s="97"/>
      <c r="E96" s="97"/>
      <c r="F96" s="97"/>
      <c r="G96" s="97"/>
      <c r="H96" s="97"/>
      <c r="I96" s="97"/>
      <c r="J96" s="97"/>
    </row>
    <row r="97" spans="1:10" x14ac:dyDescent="0.2">
      <c r="A97" s="47"/>
      <c r="B97" s="54" t="s">
        <v>85</v>
      </c>
      <c r="C97" s="47"/>
      <c r="D97" s="55">
        <f>I95</f>
        <v>0</v>
      </c>
      <c r="E97" s="47"/>
      <c r="F97" s="47"/>
      <c r="G97" s="47"/>
      <c r="H97" s="47"/>
      <c r="I97" s="47"/>
      <c r="J97" s="47"/>
    </row>
    <row r="98" spans="1:10" x14ac:dyDescent="0.2">
      <c r="A98" s="47"/>
      <c r="B98" s="54"/>
      <c r="C98" s="47"/>
      <c r="D98" s="55"/>
      <c r="E98" s="47"/>
      <c r="F98" s="47"/>
      <c r="G98" s="47"/>
      <c r="H98" s="47"/>
      <c r="I98" s="47"/>
      <c r="J98" s="47"/>
    </row>
    <row r="99" spans="1:10" x14ac:dyDescent="0.2">
      <c r="A99" s="47"/>
      <c r="B99" s="54"/>
      <c r="C99" s="47"/>
      <c r="D99" s="57" t="s">
        <v>87</v>
      </c>
      <c r="E99" s="47"/>
      <c r="F99" s="47"/>
      <c r="G99" s="47"/>
      <c r="H99" s="47"/>
      <c r="I99" s="47"/>
      <c r="J99" s="47"/>
    </row>
    <row r="100" spans="1:10" x14ac:dyDescent="0.2">
      <c r="A100" s="111" t="s">
        <v>128</v>
      </c>
      <c r="B100" s="111"/>
      <c r="C100" s="47"/>
      <c r="D100" s="55">
        <v>0</v>
      </c>
      <c r="E100" s="47"/>
      <c r="F100" s="47"/>
      <c r="G100" s="47"/>
      <c r="H100" s="47"/>
      <c r="I100" s="47"/>
      <c r="J100" s="47"/>
    </row>
    <row r="101" spans="1:10" x14ac:dyDescent="0.2">
      <c r="A101" s="47"/>
      <c r="B101" s="47"/>
      <c r="C101" s="47"/>
      <c r="D101" s="47"/>
      <c r="E101" s="47"/>
      <c r="F101" s="47"/>
      <c r="G101" s="47"/>
      <c r="H101" s="47"/>
      <c r="I101" s="47"/>
      <c r="J101" s="47"/>
    </row>
    <row r="102" spans="1:10" x14ac:dyDescent="0.2">
      <c r="A102" s="47"/>
      <c r="B102" s="47"/>
      <c r="C102" s="47"/>
      <c r="D102" s="56" t="s">
        <v>86</v>
      </c>
      <c r="E102" s="47"/>
      <c r="F102" s="47"/>
      <c r="G102" s="47"/>
      <c r="H102" s="47"/>
      <c r="I102" s="47"/>
      <c r="J102" s="47"/>
    </row>
    <row r="103" spans="1:10" x14ac:dyDescent="0.2">
      <c r="A103" s="98" t="s">
        <v>87</v>
      </c>
      <c r="B103" s="99"/>
      <c r="C103" s="59"/>
      <c r="D103" s="60">
        <f>D97+D100</f>
        <v>0</v>
      </c>
      <c r="E103" s="47"/>
      <c r="F103" s="47"/>
      <c r="G103" s="47"/>
      <c r="H103" s="47"/>
      <c r="I103" s="47"/>
      <c r="J103" s="47"/>
    </row>
    <row r="104" spans="1:10" x14ac:dyDescent="0.2">
      <c r="A104" s="100" t="s">
        <v>129</v>
      </c>
      <c r="B104" s="101"/>
      <c r="C104" s="47"/>
      <c r="D104" s="58">
        <f>D103</f>
        <v>0</v>
      </c>
      <c r="E104" s="47"/>
      <c r="F104" s="47"/>
      <c r="G104" s="47"/>
      <c r="H104" s="47"/>
      <c r="I104" s="47"/>
      <c r="J104" s="47"/>
    </row>
  </sheetData>
  <mergeCells count="77">
    <mergeCell ref="D94:E94"/>
    <mergeCell ref="A96:J96"/>
    <mergeCell ref="A100:B100"/>
    <mergeCell ref="A103:B103"/>
    <mergeCell ref="A104:B104"/>
    <mergeCell ref="D93:E93"/>
    <mergeCell ref="D82:E82"/>
    <mergeCell ref="D83:E83"/>
    <mergeCell ref="D84:E84"/>
    <mergeCell ref="D85:E85"/>
    <mergeCell ref="D86:E86"/>
    <mergeCell ref="D87:E87"/>
    <mergeCell ref="D88:E88"/>
    <mergeCell ref="D89:E89"/>
    <mergeCell ref="D90:E90"/>
    <mergeCell ref="D91:E91"/>
    <mergeCell ref="D92:E92"/>
    <mergeCell ref="D81:E81"/>
    <mergeCell ref="D70:E70"/>
    <mergeCell ref="D71:E71"/>
    <mergeCell ref="D72:E72"/>
    <mergeCell ref="D73:E73"/>
    <mergeCell ref="D74:E74"/>
    <mergeCell ref="D75:E75"/>
    <mergeCell ref="D76:E76"/>
    <mergeCell ref="D77:E77"/>
    <mergeCell ref="D78:E78"/>
    <mergeCell ref="D79:E79"/>
    <mergeCell ref="D80:E80"/>
    <mergeCell ref="D69:E69"/>
    <mergeCell ref="C52:E52"/>
    <mergeCell ref="D53:E53"/>
    <mergeCell ref="A55:J55"/>
    <mergeCell ref="A59:B59"/>
    <mergeCell ref="A60:B60"/>
    <mergeCell ref="A63:I63"/>
    <mergeCell ref="C64:E64"/>
    <mergeCell ref="D65:E65"/>
    <mergeCell ref="D66:E66"/>
    <mergeCell ref="D67:E67"/>
    <mergeCell ref="D68:E68"/>
    <mergeCell ref="A51:I51"/>
    <mergeCell ref="C30:E30"/>
    <mergeCell ref="C31:E31"/>
    <mergeCell ref="A33:J33"/>
    <mergeCell ref="A37:B37"/>
    <mergeCell ref="A38:B38"/>
    <mergeCell ref="A40:I40"/>
    <mergeCell ref="C41:E41"/>
    <mergeCell ref="C42:E42"/>
    <mergeCell ref="A44:J44"/>
    <mergeCell ref="A48:B48"/>
    <mergeCell ref="A49:B49"/>
    <mergeCell ref="C29:E29"/>
    <mergeCell ref="C13:E13"/>
    <mergeCell ref="C14:E14"/>
    <mergeCell ref="C15:E15"/>
    <mergeCell ref="C16:E16"/>
    <mergeCell ref="C17:E17"/>
    <mergeCell ref="A19:J19"/>
    <mergeCell ref="A23:B23"/>
    <mergeCell ref="A24:B24"/>
    <mergeCell ref="A26:I26"/>
    <mergeCell ref="C27:E27"/>
    <mergeCell ref="C28:E28"/>
    <mergeCell ref="C12:E12"/>
    <mergeCell ref="A1:I1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</mergeCells>
  <pageMargins left="0.7" right="0.7" top="0.75" bottom="0.75" header="0.3" footer="0.3"/>
  <pageSetup paperSize="327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T1_HO</vt:lpstr>
      <vt:lpstr>T2_HO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Mirda</dc:creator>
  <cp:lastModifiedBy>Ing. HlavoňováJarmila</cp:lastModifiedBy>
  <dcterms:created xsi:type="dcterms:W3CDTF">2020-04-18T05:59:20Z</dcterms:created>
  <dcterms:modified xsi:type="dcterms:W3CDTF">2020-04-20T13:41:31Z</dcterms:modified>
</cp:coreProperties>
</file>